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esktop\"/>
    </mc:Choice>
  </mc:AlternateContent>
  <bookViews>
    <workbookView xWindow="0" yWindow="168" windowWidth="23040" windowHeight="8640"/>
  </bookViews>
  <sheets>
    <sheet name="FY 2017 Goals" sheetId="1" r:id="rId1"/>
    <sheet name="OP $ Collections by DMIS" sheetId="2" r:id="rId2"/>
    <sheet name="OP Claims by DMIS" sheetId="3" r:id="rId3"/>
    <sheet name="OP Visits by DMIS" sheetId="4" r:id="rId4"/>
    <sheet name="IP $ Collections by DMIS" sheetId="5" r:id="rId5"/>
    <sheet name="IP Claims by DMIS" sheetId="6" r:id="rId6"/>
    <sheet name="IP Dispositions by DMIS" sheetId="7" r:id="rId7"/>
  </sheets>
  <calcPr calcId="171027"/>
</workbook>
</file>

<file path=xl/calcChain.xml><?xml version="1.0" encoding="utf-8"?>
<calcChain xmlns="http://schemas.openxmlformats.org/spreadsheetml/2006/main">
  <c r="J58" i="7" l="1"/>
  <c r="J57" i="7"/>
  <c r="I58" i="7"/>
  <c r="I57" i="7"/>
  <c r="J58" i="6"/>
  <c r="J57" i="6"/>
  <c r="I58" i="6"/>
  <c r="I57" i="6"/>
  <c r="J58" i="5"/>
  <c r="J57" i="5"/>
  <c r="I58" i="5"/>
  <c r="I57" i="5"/>
  <c r="J136" i="4"/>
  <c r="J135" i="4"/>
  <c r="I136" i="4"/>
  <c r="I135" i="4"/>
  <c r="J136" i="3"/>
  <c r="J135" i="3"/>
  <c r="I136" i="3"/>
  <c r="I135" i="3"/>
  <c r="J136" i="2"/>
  <c r="J135" i="2"/>
  <c r="I136" i="2"/>
  <c r="I135" i="2"/>
  <c r="C36" i="1" l="1"/>
  <c r="C24" i="1"/>
  <c r="J137" i="2" l="1"/>
  <c r="L138" i="2" s="1"/>
  <c r="J134" i="2"/>
  <c r="J133" i="2"/>
  <c r="I137" i="2"/>
  <c r="I134" i="2"/>
  <c r="I133" i="2"/>
  <c r="L119" i="2"/>
  <c r="L120" i="2"/>
  <c r="L121" i="2"/>
  <c r="L122" i="2"/>
  <c r="L123" i="2"/>
  <c r="L124" i="2"/>
  <c r="L125" i="2"/>
  <c r="L126" i="2"/>
  <c r="L127" i="2"/>
  <c r="L128" i="2"/>
  <c r="L129" i="2"/>
  <c r="J137" i="3"/>
  <c r="J134" i="3"/>
  <c r="J133" i="3"/>
  <c r="I137" i="3"/>
  <c r="I134" i="3"/>
  <c r="I133" i="3"/>
  <c r="J137" i="4"/>
  <c r="J134" i="4"/>
  <c r="J133" i="4"/>
  <c r="I137" i="4"/>
  <c r="I134" i="4"/>
  <c r="I133" i="4"/>
  <c r="J59" i="5"/>
  <c r="J56" i="5"/>
  <c r="J55" i="5"/>
  <c r="I59" i="5"/>
  <c r="I56" i="5"/>
  <c r="I55" i="5"/>
  <c r="L49" i="5"/>
  <c r="L50" i="5"/>
  <c r="L51" i="5"/>
  <c r="J59" i="6"/>
  <c r="L59" i="6" s="1"/>
  <c r="J56" i="6"/>
  <c r="J55" i="6"/>
  <c r="I59" i="6"/>
  <c r="I56" i="6"/>
  <c r="I55" i="6"/>
  <c r="J59" i="7"/>
  <c r="J56" i="7"/>
  <c r="J55" i="7"/>
  <c r="I59" i="7"/>
  <c r="I56" i="7"/>
  <c r="I55" i="7"/>
  <c r="L136" i="2" l="1"/>
  <c r="C6" i="1" s="1"/>
  <c r="C13" i="1" s="1"/>
  <c r="I61" i="6"/>
  <c r="C32" i="1"/>
  <c r="J139" i="3"/>
  <c r="C21" i="1"/>
  <c r="L58" i="5"/>
  <c r="D6" i="1" s="1"/>
  <c r="D13" i="1" s="1"/>
  <c r="I139" i="3"/>
  <c r="C20" i="1"/>
  <c r="L48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5" i="5"/>
  <c r="E13" i="1" l="1"/>
  <c r="L57" i="5"/>
  <c r="D4" i="1" s="1"/>
  <c r="D11" i="1" s="1"/>
  <c r="L59" i="5"/>
  <c r="D7" i="1" s="1"/>
  <c r="L55" i="5"/>
  <c r="D5" i="1" s="1"/>
  <c r="D12" i="1" s="1"/>
  <c r="L56" i="5"/>
  <c r="D3" i="1" s="1"/>
  <c r="D10" i="1" s="1"/>
  <c r="E6" i="1"/>
  <c r="C33" i="1"/>
  <c r="C34" i="1" s="1"/>
  <c r="C37" i="1" s="1"/>
  <c r="C39" i="1" s="1"/>
  <c r="D14" i="1" l="1"/>
  <c r="L118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5" i="2"/>
  <c r="L134" i="2" l="1"/>
  <c r="C3" i="1" s="1"/>
  <c r="C10" i="1" s="1"/>
  <c r="L135" i="2"/>
  <c r="C4" i="1" s="1"/>
  <c r="C11" i="1" s="1"/>
  <c r="E11" i="1" s="1"/>
  <c r="L133" i="2"/>
  <c r="C5" i="1" s="1"/>
  <c r="C12" i="1" s="1"/>
  <c r="E12" i="1" s="1"/>
  <c r="L137" i="2"/>
  <c r="C7" i="1" s="1"/>
  <c r="C22" i="1"/>
  <c r="C25" i="1" s="1"/>
  <c r="C27" i="1" s="1"/>
  <c r="C14" i="1" l="1"/>
  <c r="E10" i="1"/>
  <c r="E14" i="1" s="1"/>
  <c r="E5" i="1"/>
  <c r="E4" i="1"/>
  <c r="E7" i="1"/>
  <c r="E3" i="1"/>
</calcChain>
</file>

<file path=xl/sharedStrings.xml><?xml version="1.0" encoding="utf-8"?>
<sst xmlns="http://schemas.openxmlformats.org/spreadsheetml/2006/main" count="1918" uniqueCount="305">
  <si>
    <t>Outpatient Goal</t>
  </si>
  <si>
    <t>Inpatient Goal</t>
  </si>
  <si>
    <t>Overall Goal</t>
  </si>
  <si>
    <t xml:space="preserve">Army </t>
  </si>
  <si>
    <t>Navy</t>
  </si>
  <si>
    <t xml:space="preserve">Air Force </t>
  </si>
  <si>
    <t xml:space="preserve">NCR MD </t>
  </si>
  <si>
    <t>Service</t>
  </si>
  <si>
    <t>Air Force</t>
  </si>
  <si>
    <t>0004</t>
  </si>
  <si>
    <t>Maxwell AFB (42nd Medical Group)</t>
  </si>
  <si>
    <t>0006</t>
  </si>
  <si>
    <t>Elmendorf AFB (3rd Medical group)</t>
  </si>
  <si>
    <t>0009</t>
  </si>
  <si>
    <t>Luke AFB (56th Medical Group)</t>
  </si>
  <si>
    <t>0010</t>
  </si>
  <si>
    <t>Davis Monthan AFB (355th Medical Group)</t>
  </si>
  <si>
    <t>0013</t>
  </si>
  <si>
    <t>Little Rock AFB (314th Medical Group)</t>
  </si>
  <si>
    <t>0014</t>
  </si>
  <si>
    <t>Travis AFB (60th Medical Group)</t>
  </si>
  <si>
    <t>0015</t>
  </si>
  <si>
    <t>Beale AFB (9th Medical Group)</t>
  </si>
  <si>
    <t>0018</t>
  </si>
  <si>
    <t>Vandenberg AFB (30th Medical Group)</t>
  </si>
  <si>
    <t>0019</t>
  </si>
  <si>
    <t>Edwards AFB (95th Medical Group)</t>
  </si>
  <si>
    <t>0033</t>
  </si>
  <si>
    <t>USAF Academy (10th Medical Group)</t>
  </si>
  <si>
    <t>0036</t>
  </si>
  <si>
    <t>Dover AFB (436th Medical Group)</t>
  </si>
  <si>
    <t>0042</t>
  </si>
  <si>
    <t>Eglin AFB (96th Medical Group)</t>
  </si>
  <si>
    <t>0043</t>
  </si>
  <si>
    <t>Tyndall AFB (325th Medical Group)</t>
  </si>
  <si>
    <t>0045</t>
  </si>
  <si>
    <t>MacDill AFB (6th Medical Group)</t>
  </si>
  <si>
    <t>0046</t>
  </si>
  <si>
    <t>Patrick AFB (45th Medical Group)</t>
  </si>
  <si>
    <t>0050</t>
  </si>
  <si>
    <t>Moody AFB (347th Medical Group)</t>
  </si>
  <si>
    <t>0051</t>
  </si>
  <si>
    <t>Robins AFB (78th Medical Group)</t>
  </si>
  <si>
    <t>0053</t>
  </si>
  <si>
    <t>Mountain Home AFB (366th Medical Group)</t>
  </si>
  <si>
    <t>0055</t>
  </si>
  <si>
    <t>Scott AFB (375th Medical Group)</t>
  </si>
  <si>
    <t>0059</t>
  </si>
  <si>
    <t>McConnell AFB (22nd Medical Group)</t>
  </si>
  <si>
    <t>0062</t>
  </si>
  <si>
    <t>Barksdale AFB (2nd Medical Group)</t>
  </si>
  <si>
    <t>0066</t>
  </si>
  <si>
    <t>Andrews AFB (79th Medical Group)</t>
  </si>
  <si>
    <t>0073</t>
  </si>
  <si>
    <t>Keesler AFB (81st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</si>
  <si>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</si>
  <si>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</si>
  <si>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</si>
  <si>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</si>
  <si>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</si>
  <si>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</si>
  <si>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0078</t>
  </si>
  <si>
    <t>Offutt AFB (55th Medical Group)</t>
  </si>
  <si>
    <t>0079</t>
  </si>
  <si>
    <t>Nellis AFB (99th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</si>
  <si>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</si>
  <si>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</si>
  <si>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</si>
  <si>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</si>
  <si>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</si>
  <si>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</si>
  <si>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</si>
  <si>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</si>
  <si>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</si>
  <si>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</si>
  <si>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</si>
  <si>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</si>
  <si>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0095</t>
  </si>
  <si>
    <t>Wright Patterson AFB (88th Medical Group)</t>
  </si>
  <si>
    <t>0096</t>
  </si>
  <si>
    <t>Tinker AFB (72th Medical Group)</t>
  </si>
  <si>
    <t>0097</t>
  </si>
  <si>
    <t>Altus AFB (97th Medical Group)</t>
  </si>
  <si>
    <t>0101</t>
  </si>
  <si>
    <t>Shaw AFB (20th Medical Group)</t>
  </si>
  <si>
    <t>0106</t>
  </si>
  <si>
    <t>Ellsworth AFB (28th Medical Group)</t>
  </si>
  <si>
    <t>0112</t>
  </si>
  <si>
    <t>Dyess AFB (7th Medical Group)</t>
  </si>
  <si>
    <t>0113</t>
  </si>
  <si>
    <t>Sheppard AFB (82nd Medical Group)</t>
  </si>
  <si>
    <t>0114</t>
  </si>
  <si>
    <t>Laughlin AFB (47th Medical Group)</t>
  </si>
  <si>
    <t>0117</t>
  </si>
  <si>
    <t>Lackland AFB (59th Medical Wing)</t>
  </si>
  <si>
    <t>0119</t>
  </si>
  <si>
    <t>Hill AFB (75th Medical Group)</t>
  </si>
  <si>
    <t>0120</t>
  </si>
  <si>
    <t>Langley AFB (1st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</si>
  <si>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</si>
  <si>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</si>
  <si>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</si>
  <si>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</si>
  <si>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</si>
  <si>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</si>
  <si>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</si>
  <si>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Los Angeles AFB (61st Medical Squad)</t>
  </si>
  <si>
    <t>NULL</t>
  </si>
  <si>
    <t>0252</t>
  </si>
  <si>
    <t>Peterson AFB (21st Medical Group)</t>
  </si>
  <si>
    <t>0287</t>
  </si>
  <si>
    <t>Hickam AFB (15th Medical Group)</t>
  </si>
  <si>
    <t>0310</t>
  </si>
  <si>
    <t>Hanscom AFB (66th Medical Group)</t>
  </si>
  <si>
    <t>0326</t>
  </si>
  <si>
    <t>McGuire AFB (305th Medical Group)</t>
  </si>
  <si>
    <t>0338</t>
  </si>
  <si>
    <t>Vance AFB (71st Medical Group)</t>
  </si>
  <si>
    <t>0356</t>
  </si>
  <si>
    <t>Charleston AFB (437th Medical Group)</t>
  </si>
  <si>
    <t>0364</t>
  </si>
  <si>
    <t>Goodfellow AFB (17th Medical Group)</t>
  </si>
  <si>
    <t>0366</t>
  </si>
  <si>
    <t>Randolph AFB (12 Medical Group)</t>
  </si>
  <si>
    <t>0413</t>
  </si>
  <si>
    <t>Bolling AFB (579th Medical Group)</t>
  </si>
  <si>
    <t>7139</t>
  </si>
  <si>
    <t>Hurlburt FLD (1st Special Operations Medical Group)</t>
  </si>
  <si>
    <t>7200</t>
  </si>
  <si>
    <t>Buckley AFB (460th Medical Squadron)</t>
  </si>
  <si>
    <t>Army</t>
  </si>
  <si>
    <t>0001</t>
  </si>
  <si>
    <t>Redstone Arsenal (Fox Army Health Clinic)</t>
  </si>
  <si>
    <t>0003</t>
  </si>
  <si>
    <t>Ft. Rucker (Lyster Army Health Clinic)</t>
  </si>
  <si>
    <t>0005</t>
  </si>
  <si>
    <t>Ft. Wainwright (Bassett Army Community Hospital)</t>
  </si>
  <si>
    <t>0008</t>
  </si>
  <si>
    <t>Ft. Huachuca (Bliss Army Health Clinic)</t>
  </si>
  <si>
    <t>0032</t>
  </si>
  <si>
    <t>Ft. Carson (Evans Army Community Hospital)</t>
  </si>
  <si>
    <t>0047</t>
  </si>
  <si>
    <t>0048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</si>
  <si>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</si>
  <si>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</si>
  <si>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</si>
  <si>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</si>
  <si>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</si>
  <si>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</si>
  <si>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0058</t>
  </si>
  <si>
    <t>Ft. Leavenworth (Munson Army Health Clinic)</t>
  </si>
  <si>
    <t>0060</t>
  </si>
  <si>
    <t>Ft. Campbell (Blanchfield Army Comm Hospital)</t>
  </si>
  <si>
    <t>0061</t>
  </si>
  <si>
    <t>Ft. Knox (Ireland Army Community Hospital)</t>
  </si>
  <si>
    <t>0064</t>
  </si>
  <si>
    <t>Ft. Polk (Bayne-Jones Army Community Hospital)</t>
  </si>
  <si>
    <t>0069</t>
  </si>
  <si>
    <t>Ft. Meade (Kimbrough Ambulatory Care Center)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</si>
  <si>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</si>
  <si>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</si>
  <si>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</si>
  <si>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</si>
  <si>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</si>
  <si>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</si>
  <si>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</si>
  <si>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Ft. Sill (Reynolds Army Community Hospital)</t>
  </si>
  <si>
    <t>0105</t>
  </si>
  <si>
    <t>Ft. Jackson (Moncrief Army Community Hospital)</t>
  </si>
  <si>
    <t>0108</t>
  </si>
  <si>
    <t>Ft. Bliss (William Beaumont Army Medical Center)</t>
  </si>
  <si>
    <t>0109</t>
  </si>
  <si>
    <t>BAMC-SAMMC JBSA FSH</t>
  </si>
  <si>
    <t>0110</t>
  </si>
  <si>
    <t>Ft. Hood (C.R. Darnall Army Medical Center)</t>
  </si>
  <si>
    <t>0121</t>
  </si>
  <si>
    <t>Ft. Eustis (McDonald Army Health Center)</t>
  </si>
  <si>
    <t>0122</t>
  </si>
  <si>
    <t>Ft. Lee (Kenner Army Health Clinic)</t>
  </si>
  <si>
    <t>0125</t>
  </si>
  <si>
    <t>Ft. Lewis (Madigan Army Medical Center)</t>
  </si>
  <si>
    <t>0131</t>
  </si>
  <si>
    <t>Ft. Irwin (Weed Army Community Hospital)</t>
  </si>
  <si>
    <t>0330</t>
  </si>
  <si>
    <t>Ft. Drum (Guthrie Army Health Clinic)</t>
  </si>
  <si>
    <t>0607</t>
  </si>
  <si>
    <t>Landstuhl Regional Medical Center</t>
  </si>
  <si>
    <t>0609</t>
  </si>
  <si>
    <t>Bavaria MEDDAC</t>
  </si>
  <si>
    <t>0610</t>
  </si>
  <si>
    <t>BG CRAWFORD SAMS AHC-CAMP ZAMA</t>
  </si>
  <si>
    <t>0612</t>
  </si>
  <si>
    <t>Brian Allgood ACH - Seoul</t>
  </si>
  <si>
    <t>0024</t>
  </si>
  <si>
    <t>NH Camp Pendelton</t>
  </si>
  <si>
    <t>0028</t>
  </si>
  <si>
    <t>NH Lemoore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</si>
  <si>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</si>
  <si>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</si>
  <si>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</si>
  <si>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</si>
  <si>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</si>
  <si>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</si>
  <si>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</si>
  <si>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</si>
  <si>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0068</t>
  </si>
  <si>
    <t>NHC Patuxent River</t>
  </si>
  <si>
    <t>0091</t>
  </si>
  <si>
    <t>NH Camp Lejeune</t>
  </si>
  <si>
    <t>0092</t>
  </si>
  <si>
    <t>NHC Cherry Point</t>
  </si>
  <si>
    <t>0100</t>
  </si>
  <si>
    <t>NHC New England</t>
  </si>
  <si>
    <t>0103</t>
  </si>
  <si>
    <t>NHC Charleston</t>
  </si>
  <si>
    <t>0104</t>
  </si>
  <si>
    <t>NH Beaufort</t>
  </si>
  <si>
    <t>0118</t>
  </si>
  <si>
    <t>NHC Corpus Christi</t>
  </si>
  <si>
    <t>0124</t>
  </si>
  <si>
    <t>NMC Portsmouth</t>
  </si>
  <si>
    <t>0126</t>
  </si>
  <si>
    <t>NH Bremerton</t>
  </si>
  <si>
    <t>0127</t>
  </si>
  <si>
    <t>NH Oak Harbor</t>
  </si>
  <si>
    <t>0280</t>
  </si>
  <si>
    <t>NHC Hawaii</t>
  </si>
  <si>
    <t>0306</t>
  </si>
  <si>
    <t>NHC Annapolis</t>
  </si>
  <si>
    <t>0385</t>
  </si>
  <si>
    <t>NHC Quantico</t>
  </si>
  <si>
    <t>0620</t>
  </si>
  <si>
    <t>NH Guam</t>
  </si>
  <si>
    <t>NCR MD</t>
  </si>
  <si>
    <t>0067</t>
  </si>
  <si>
    <t>Walter Reed National Military Medical Center</t>
  </si>
  <si>
    <t>0123</t>
  </si>
  <si>
    <t>Ft. Belvoir (FT. Belvoir Community Hospital)</t>
  </si>
  <si>
    <t>Total Outpatient Claims metric QC by DMIS ID</t>
  </si>
  <si>
    <t>Number of OP Claims for CFY</t>
  </si>
  <si>
    <t>Number of OP Visits for CFY</t>
  </si>
  <si>
    <t xml:space="preserve">Outpatient Claims to Visits Rate Change </t>
  </si>
  <si>
    <t>FY15 Outpatient Claims to Visits</t>
  </si>
  <si>
    <t>Goal Setting Factor</t>
  </si>
  <si>
    <t>Total Outpatient $ Collections Metric by DMIS ID</t>
  </si>
  <si>
    <t>DMIS ID</t>
  </si>
  <si>
    <t>DMIS ID NAME</t>
  </si>
  <si>
    <t>DMIS ID Name</t>
  </si>
  <si>
    <t>Total Inpatient $ Collections Metric by DMIS ID</t>
  </si>
  <si>
    <t>Number of IP Claims for CFY</t>
  </si>
  <si>
    <t>Total Inpatient Claims Metric by DMIS ID</t>
  </si>
  <si>
    <t xml:space="preserve">DMIS ID Name </t>
  </si>
  <si>
    <t>Number of IP Dispositions for CFY</t>
  </si>
  <si>
    <t>Total Inpatient Dispositions Metric by DMIS ID</t>
  </si>
  <si>
    <t>Inpatient Claims to Disp Rate Change</t>
  </si>
  <si>
    <t>FY15 Inpatient Claims to Disp</t>
  </si>
  <si>
    <t>Total Outpatient Visits Metric by DMIS ID</t>
  </si>
  <si>
    <t>Outpatient Goal Setting Factor Calculations</t>
  </si>
  <si>
    <t>Inpatient Goal Setting Factor Calculations</t>
  </si>
  <si>
    <t>FY 2011</t>
  </si>
  <si>
    <t>FY 2012</t>
  </si>
  <si>
    <t>FY 2013</t>
  </si>
  <si>
    <t>FY  2014</t>
  </si>
  <si>
    <t>FY 2015</t>
  </si>
  <si>
    <t>FY 2016</t>
  </si>
  <si>
    <t>0633</t>
  </si>
  <si>
    <t>48th Med Group (Lakenhealth)</t>
  </si>
  <si>
    <t>0635</t>
  </si>
  <si>
    <t>39th Med Group (Incirlik)</t>
  </si>
  <si>
    <t>0637</t>
  </si>
  <si>
    <t>8th Med Group (Kunsan AB)</t>
  </si>
  <si>
    <t>0638</t>
  </si>
  <si>
    <t>51st Medical Group (Osan)</t>
  </si>
  <si>
    <t>0639</t>
  </si>
  <si>
    <t>35th Medical Group (Misawa)</t>
  </si>
  <si>
    <t>0640</t>
  </si>
  <si>
    <t>374th Medical Group (Yokota)</t>
  </si>
  <si>
    <t>0802</t>
  </si>
  <si>
    <t>Andersen JB (36th Med Group)</t>
  </si>
  <si>
    <t>0804</t>
  </si>
  <si>
    <t>18th Medical Group (Kadena AB)</t>
  </si>
  <si>
    <t>0805</t>
  </si>
  <si>
    <t>52nd Medical Group (Spangdahlem)</t>
  </si>
  <si>
    <t>0806</t>
  </si>
  <si>
    <t>86th Medical Group-Ramstein (Ramstein AB)</t>
  </si>
  <si>
    <t>0808</t>
  </si>
  <si>
    <t>31st Medical Group (Aviano)</t>
  </si>
  <si>
    <t>Ft. Gordon (AMC Eisenhower-Gordon)</t>
  </si>
  <si>
    <t>Ft. Benning (ACH Martin-Benning)</t>
  </si>
  <si>
    <t>FY 2014</t>
  </si>
  <si>
    <t>FY  2012</t>
  </si>
  <si>
    <t>FY 2017 Goals</t>
  </si>
  <si>
    <t>Total IP Collections In FY by DMIS ID</t>
  </si>
  <si>
    <t>Total OP Collections In FY by DMIS ID</t>
  </si>
  <si>
    <t>FY16 Outpatient Claims to Visits</t>
  </si>
  <si>
    <t>FY16 Inpatient Claims to Disp</t>
  </si>
  <si>
    <t>All Services and NCR MD</t>
  </si>
  <si>
    <t>CMAC Factor</t>
  </si>
  <si>
    <t>ASA Factor</t>
  </si>
  <si>
    <t>FY 2017 Goals in Millions USD</t>
  </si>
  <si>
    <t>Outpatient Claims to Visits Rate Change + 1</t>
  </si>
  <si>
    <t>Inpatient Claims to Disp Rate Change + 1</t>
  </si>
  <si>
    <t>Grand Total</t>
  </si>
  <si>
    <t>FY16-FY17 ASA Rate Change</t>
  </si>
  <si>
    <t>CY15 - CY16 CMAC Rate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</si>
</sst>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000%"/>
    <numFmt numFmtId="166" formatCode="0.0000"/>
    <numFmt numFmtId="167" formatCode="&quot;$&quot;#,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rgb="FF00B05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2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21" fillId="0" borderId="0"/>
    <xf numFmtId="0" fontId="1" fillId="0" borderId="0"/>
    <xf numFmtId="9" fontId="1" fillId="0" borderId="0" applyFont="0" applyFill="0" applyBorder="0" applyAlignment="0" applyProtection="0"/>
  </cellStyleXfs>
  <cellXfs count="146">
    <xf numFmtId="0" fontId="0" fillId="0" borderId="0" xfId="0"/>
    <xf numFmtId="44" fontId="18" fillId="0" borderId="0" xfId="1" applyFont="1"/>
    <xf numFmtId="166" fontId="0" fillId="0" borderId="0" xfId="0" applyNumberFormat="1"/>
    <xf numFmtId="10" fontId="0" fillId="0" borderId="0" xfId="0" applyNumberFormat="1"/>
    <xf numFmtId="0" fontId="21" fillId="0" borderId="0" xfId="43"/>
    <xf numFmtId="49" fontId="21" fillId="0" borderId="0" xfId="43" applyNumberFormat="1"/>
    <xf numFmtId="0" fontId="20" fillId="0" borderId="0" xfId="43" applyFont="1"/>
    <xf numFmtId="49" fontId="20" fillId="0" borderId="0" xfId="43" applyNumberFormat="1" applyFont="1"/>
    <xf numFmtId="0" fontId="21" fillId="0" borderId="0" xfId="49"/>
    <xf numFmtId="3" fontId="21" fillId="0" borderId="0" xfId="49" applyNumberFormat="1"/>
    <xf numFmtId="0" fontId="21" fillId="0" borderId="0" xfId="49"/>
    <xf numFmtId="0" fontId="22" fillId="0" borderId="19" xfId="43" applyFont="1" applyBorder="1"/>
    <xf numFmtId="0" fontId="22" fillId="0" borderId="20" xfId="43" applyFont="1" applyBorder="1"/>
    <xf numFmtId="0" fontId="22" fillId="0" borderId="20" xfId="43" applyFont="1" applyBorder="1" applyAlignment="1">
      <alignment horizontal="center"/>
    </xf>
    <xf numFmtId="0" fontId="16" fillId="0" borderId="20" xfId="0" applyFont="1" applyBorder="1"/>
    <xf numFmtId="0" fontId="22" fillId="0" borderId="19" xfId="42" applyFont="1" applyBorder="1" applyAlignment="1">
      <alignment horizontal="center"/>
    </xf>
    <xf numFmtId="0" fontId="22" fillId="0" borderId="20" xfId="42" applyFont="1" applyBorder="1" applyAlignment="1">
      <alignment horizontal="center"/>
    </xf>
    <xf numFmtId="0" fontId="22" fillId="0" borderId="21" xfId="42" applyFont="1" applyBorder="1" applyAlignment="1">
      <alignment horizontal="center"/>
    </xf>
    <xf numFmtId="44" fontId="18" fillId="0" borderId="13" xfId="1" applyFont="1" applyBorder="1"/>
    <xf numFmtId="44" fontId="18" fillId="0" borderId="15" xfId="1" applyFont="1" applyBorder="1"/>
    <xf numFmtId="0" fontId="18" fillId="0" borderId="19" xfId="42" applyBorder="1"/>
    <xf numFmtId="0" fontId="18" fillId="0" borderId="11" xfId="42" applyBorder="1"/>
    <xf numFmtId="0" fontId="18" fillId="0" borderId="12" xfId="42" applyBorder="1"/>
    <xf numFmtId="164" fontId="21" fillId="0" borderId="20" xfId="49" applyNumberFormat="1" applyBorder="1"/>
    <xf numFmtId="164" fontId="21" fillId="0" borderId="19" xfId="49" applyNumberFormat="1" applyBorder="1"/>
    <xf numFmtId="0" fontId="21" fillId="0" borderId="0" xfId="49"/>
    <xf numFmtId="49" fontId="21" fillId="0" borderId="0" xfId="49" applyNumberFormat="1"/>
    <xf numFmtId="0" fontId="19" fillId="0" borderId="0" xfId="49" applyFont="1"/>
    <xf numFmtId="164" fontId="19" fillId="0" borderId="0" xfId="49" applyNumberFormat="1" applyFont="1"/>
    <xf numFmtId="0" fontId="18" fillId="0" borderId="0" xfId="42"/>
    <xf numFmtId="0" fontId="19" fillId="0" borderId="0" xfId="42" applyFont="1"/>
    <xf numFmtId="3" fontId="19" fillId="0" borderId="0" xfId="42" applyNumberFormat="1" applyFont="1"/>
    <xf numFmtId="0" fontId="18" fillId="0" borderId="0" xfId="42"/>
    <xf numFmtId="0" fontId="19" fillId="0" borderId="0" xfId="42" applyFont="1"/>
    <xf numFmtId="3" fontId="19" fillId="0" borderId="0" xfId="42" applyNumberFormat="1" applyFont="1"/>
    <xf numFmtId="0" fontId="18" fillId="0" borderId="11" xfId="42" applyFont="1" applyBorder="1"/>
    <xf numFmtId="0" fontId="18" fillId="0" borderId="12" xfId="42" applyFont="1" applyBorder="1"/>
    <xf numFmtId="0" fontId="18" fillId="0" borderId="19" xfId="42" applyFont="1" applyBorder="1"/>
    <xf numFmtId="0" fontId="22" fillId="0" borderId="23" xfId="49" applyFont="1" applyBorder="1" applyAlignment="1">
      <alignment horizontal="center"/>
    </xf>
    <xf numFmtId="0" fontId="22" fillId="0" borderId="10" xfId="49" applyFont="1" applyBorder="1" applyAlignment="1">
      <alignment horizontal="center"/>
    </xf>
    <xf numFmtId="164" fontId="22" fillId="0" borderId="10" xfId="49" applyNumberFormat="1" applyFont="1" applyBorder="1" applyAlignment="1">
      <alignment horizontal="center"/>
    </xf>
    <xf numFmtId="0" fontId="22" fillId="0" borderId="14" xfId="49" applyFont="1" applyBorder="1" applyAlignment="1">
      <alignment horizontal="center"/>
    </xf>
    <xf numFmtId="0" fontId="22" fillId="0" borderId="23" xfId="43" applyFont="1" applyBorder="1" applyAlignment="1">
      <alignment horizontal="center"/>
    </xf>
    <xf numFmtId="0" fontId="22" fillId="0" borderId="10" xfId="43" applyFont="1" applyBorder="1" applyAlignment="1">
      <alignment horizontal="center"/>
    </xf>
    <xf numFmtId="164" fontId="22" fillId="0" borderId="10" xfId="43" applyNumberFormat="1" applyFont="1" applyBorder="1" applyAlignment="1">
      <alignment horizontal="center"/>
    </xf>
    <xf numFmtId="0" fontId="22" fillId="0" borderId="14" xfId="43" applyFont="1" applyBorder="1" applyAlignment="1">
      <alignment horizontal="center"/>
    </xf>
    <xf numFmtId="164" fontId="22" fillId="0" borderId="20" xfId="49" applyNumberFormat="1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2" fillId="0" borderId="10" xfId="42" applyFont="1" applyBorder="1" applyAlignment="1">
      <alignment horizontal="center"/>
    </xf>
    <xf numFmtId="164" fontId="22" fillId="0" borderId="10" xfId="42" applyNumberFormat="1" applyFont="1" applyBorder="1" applyAlignment="1">
      <alignment horizontal="center"/>
    </xf>
    <xf numFmtId="0" fontId="22" fillId="0" borderId="23" xfId="42" applyFont="1" applyBorder="1" applyAlignment="1">
      <alignment horizontal="center"/>
    </xf>
    <xf numFmtId="0" fontId="22" fillId="0" borderId="14" xfId="42" applyFont="1" applyBorder="1" applyAlignment="1">
      <alignment horizontal="center"/>
    </xf>
    <xf numFmtId="3" fontId="22" fillId="0" borderId="11" xfId="49" applyNumberFormat="1" applyFont="1" applyBorder="1" applyAlignment="1">
      <alignment horizontal="center"/>
    </xf>
    <xf numFmtId="3" fontId="22" fillId="0" borderId="13" xfId="49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23" fillId="0" borderId="22" xfId="0" applyFont="1" applyBorder="1"/>
    <xf numFmtId="0" fontId="23" fillId="0" borderId="0" xfId="0" applyFont="1" applyBorder="1"/>
    <xf numFmtId="0" fontId="23" fillId="0" borderId="20" xfId="0" applyFont="1" applyBorder="1"/>
    <xf numFmtId="0" fontId="22" fillId="0" borderId="11" xfId="42" applyFont="1" applyBorder="1" applyAlignment="1">
      <alignment horizontal="center"/>
    </xf>
    <xf numFmtId="0" fontId="22" fillId="0" borderId="13" xfId="42" applyFont="1" applyBorder="1" applyAlignment="1">
      <alignment horizontal="center"/>
    </xf>
    <xf numFmtId="0" fontId="16" fillId="0" borderId="0" xfId="0" applyFont="1"/>
    <xf numFmtId="2" fontId="0" fillId="0" borderId="0" xfId="0" applyNumberFormat="1"/>
    <xf numFmtId="3" fontId="0" fillId="0" borderId="12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49" fontId="0" fillId="0" borderId="0" xfId="0" applyNumberFormat="1"/>
    <xf numFmtId="167" fontId="0" fillId="0" borderId="0" xfId="0" applyNumberFormat="1" applyAlignment="1">
      <alignment horizontal="center"/>
    </xf>
    <xf numFmtId="167" fontId="0" fillId="0" borderId="12" xfId="0" applyNumberFormat="1" applyBorder="1" applyAlignment="1">
      <alignment horizontal="center"/>
    </xf>
    <xf numFmtId="167" fontId="0" fillId="0" borderId="16" xfId="0" applyNumberFormat="1" applyBorder="1" applyAlignment="1">
      <alignment horizontal="center"/>
    </xf>
    <xf numFmtId="167" fontId="0" fillId="0" borderId="17" xfId="0" applyNumberFormat="1" applyBorder="1" applyAlignment="1">
      <alignment horizontal="center"/>
    </xf>
    <xf numFmtId="0" fontId="0" fillId="0" borderId="22" xfId="0" applyBorder="1"/>
    <xf numFmtId="164" fontId="0" fillId="0" borderId="15" xfId="0" applyNumberFormat="1" applyFont="1" applyBorder="1" applyAlignment="1">
      <alignment horizontal="center"/>
    </xf>
    <xf numFmtId="0" fontId="25" fillId="33" borderId="0" xfId="0" applyFont="1" applyFill="1"/>
    <xf numFmtId="0" fontId="23" fillId="0" borderId="0" xfId="43" applyFont="1"/>
    <xf numFmtId="49" fontId="23" fillId="0" borderId="0" xfId="43" applyNumberFormat="1" applyFont="1"/>
    <xf numFmtId="0" fontId="1" fillId="0" borderId="0" xfId="0" applyFont="1"/>
    <xf numFmtId="49" fontId="23" fillId="0" borderId="11" xfId="43" applyNumberFormat="1" applyFont="1" applyBorder="1"/>
    <xf numFmtId="164" fontId="26" fillId="0" borderId="0" xfId="43" applyNumberFormat="1" applyFont="1"/>
    <xf numFmtId="164" fontId="23" fillId="0" borderId="0" xfId="43" applyNumberFormat="1" applyFont="1"/>
    <xf numFmtId="164" fontId="1" fillId="0" borderId="13" xfId="0" applyNumberFormat="1" applyFont="1" applyBorder="1"/>
    <xf numFmtId="49" fontId="23" fillId="0" borderId="12" xfId="43" applyNumberFormat="1" applyFont="1" applyBorder="1"/>
    <xf numFmtId="164" fontId="23" fillId="0" borderId="15" xfId="43" applyNumberFormat="1" applyFont="1" applyBorder="1"/>
    <xf numFmtId="49" fontId="23" fillId="0" borderId="19" xfId="43" applyNumberFormat="1" applyFont="1" applyBorder="1"/>
    <xf numFmtId="164" fontId="26" fillId="0" borderId="20" xfId="43" applyNumberFormat="1" applyFont="1" applyBorder="1"/>
    <xf numFmtId="164" fontId="23" fillId="0" borderId="20" xfId="43" applyNumberFormat="1" applyFont="1" applyBorder="1"/>
    <xf numFmtId="164" fontId="23" fillId="0" borderId="21" xfId="43" applyNumberFormat="1" applyFont="1" applyBorder="1"/>
    <xf numFmtId="0" fontId="23" fillId="0" borderId="0" xfId="49" applyFont="1"/>
    <xf numFmtId="49" fontId="23" fillId="0" borderId="0" xfId="49" applyNumberFormat="1" applyFont="1"/>
    <xf numFmtId="3" fontId="23" fillId="0" borderId="0" xfId="49" applyNumberFormat="1" applyFont="1"/>
    <xf numFmtId="49" fontId="23" fillId="0" borderId="11" xfId="49" applyNumberFormat="1" applyFont="1" applyBorder="1"/>
    <xf numFmtId="3" fontId="23" fillId="0" borderId="22" xfId="49" applyNumberFormat="1" applyFont="1" applyBorder="1"/>
    <xf numFmtId="3" fontId="23" fillId="0" borderId="11" xfId="49" applyNumberFormat="1" applyFont="1" applyBorder="1"/>
    <xf numFmtId="3" fontId="23" fillId="0" borderId="13" xfId="49" applyNumberFormat="1" applyFont="1" applyBorder="1"/>
    <xf numFmtId="49" fontId="23" fillId="0" borderId="12" xfId="49" applyNumberFormat="1" applyFont="1" applyBorder="1"/>
    <xf numFmtId="3" fontId="23" fillId="0" borderId="0" xfId="49" applyNumberFormat="1" applyFont="1" applyBorder="1"/>
    <xf numFmtId="3" fontId="23" fillId="0" borderId="12" xfId="49" applyNumberFormat="1" applyFont="1" applyBorder="1"/>
    <xf numFmtId="3" fontId="23" fillId="0" borderId="15" xfId="49" applyNumberFormat="1" applyFont="1" applyBorder="1"/>
    <xf numFmtId="49" fontId="23" fillId="0" borderId="19" xfId="49" applyNumberFormat="1" applyFont="1" applyBorder="1"/>
    <xf numFmtId="3" fontId="23" fillId="0" borderId="20" xfId="49" applyNumberFormat="1" applyFont="1" applyBorder="1"/>
    <xf numFmtId="3" fontId="23" fillId="0" borderId="19" xfId="49" applyNumberFormat="1" applyFont="1" applyBorder="1"/>
    <xf numFmtId="3" fontId="23" fillId="0" borderId="21" xfId="49" applyNumberFormat="1" applyFont="1" applyBorder="1"/>
    <xf numFmtId="3" fontId="23" fillId="0" borderId="16" xfId="49" applyNumberFormat="1" applyFont="1" applyBorder="1"/>
    <xf numFmtId="3" fontId="23" fillId="0" borderId="18" xfId="49" applyNumberFormat="1" applyFont="1" applyBorder="1"/>
    <xf numFmtId="164" fontId="0" fillId="0" borderId="15" xfId="0" applyNumberFormat="1" applyFont="1" applyBorder="1"/>
    <xf numFmtId="164" fontId="23" fillId="0" borderId="0" xfId="49" applyNumberFormat="1" applyFont="1"/>
    <xf numFmtId="164" fontId="23" fillId="0" borderId="15" xfId="49" applyNumberFormat="1" applyFont="1" applyBorder="1"/>
    <xf numFmtId="164" fontId="23" fillId="0" borderId="20" xfId="49" applyNumberFormat="1" applyFont="1" applyBorder="1"/>
    <xf numFmtId="164" fontId="23" fillId="0" borderId="21" xfId="49" applyNumberFormat="1" applyFont="1" applyBorder="1"/>
    <xf numFmtId="0" fontId="23" fillId="0" borderId="0" xfId="42" applyFont="1"/>
    <xf numFmtId="49" fontId="23" fillId="0" borderId="0" xfId="42" applyNumberFormat="1" applyFont="1"/>
    <xf numFmtId="3" fontId="23" fillId="0" borderId="0" xfId="42" applyNumberFormat="1" applyFont="1"/>
    <xf numFmtId="49" fontId="23" fillId="0" borderId="11" xfId="42" applyNumberFormat="1" applyFont="1" applyBorder="1"/>
    <xf numFmtId="3" fontId="23" fillId="0" borderId="22" xfId="42" applyNumberFormat="1" applyFont="1" applyBorder="1"/>
    <xf numFmtId="3" fontId="23" fillId="0" borderId="25" xfId="42" applyNumberFormat="1" applyFont="1" applyBorder="1"/>
    <xf numFmtId="3" fontId="23" fillId="0" borderId="13" xfId="42" applyNumberFormat="1" applyFont="1" applyBorder="1"/>
    <xf numFmtId="49" fontId="23" fillId="0" borderId="12" xfId="42" applyNumberFormat="1" applyFont="1" applyBorder="1"/>
    <xf numFmtId="3" fontId="23" fillId="0" borderId="0" xfId="42" applyNumberFormat="1" applyFont="1" applyBorder="1"/>
    <xf numFmtId="3" fontId="23" fillId="0" borderId="26" xfId="42" applyNumberFormat="1" applyFont="1" applyBorder="1"/>
    <xf numFmtId="3" fontId="23" fillId="0" borderId="15" xfId="42" applyNumberFormat="1" applyFont="1" applyBorder="1"/>
    <xf numFmtId="49" fontId="23" fillId="0" borderId="19" xfId="42" applyNumberFormat="1" applyFont="1" applyBorder="1"/>
    <xf numFmtId="3" fontId="23" fillId="0" borderId="20" xfId="42" applyNumberFormat="1" applyFont="1" applyBorder="1"/>
    <xf numFmtId="3" fontId="23" fillId="0" borderId="24" xfId="42" applyNumberFormat="1" applyFont="1" applyBorder="1"/>
    <xf numFmtId="3" fontId="23" fillId="0" borderId="21" xfId="42" applyNumberFormat="1" applyFont="1" applyBorder="1"/>
    <xf numFmtId="3" fontId="23" fillId="0" borderId="27" xfId="42" applyNumberFormat="1" applyFont="1" applyBorder="1"/>
    <xf numFmtId="10" fontId="27" fillId="0" borderId="0" xfId="51" applyNumberFormat="1" applyFont="1"/>
    <xf numFmtId="164" fontId="27" fillId="0" borderId="0" xfId="0" applyNumberFormat="1" applyFont="1"/>
    <xf numFmtId="44" fontId="18" fillId="0" borderId="20" xfId="1" applyFont="1" applyBorder="1"/>
    <xf numFmtId="44" fontId="18" fillId="0" borderId="21" xfId="1" applyFont="1" applyBorder="1"/>
    <xf numFmtId="166" fontId="14" fillId="33" borderId="0" xfId="0" applyNumberFormat="1" applyFont="1" applyFill="1"/>
    <xf numFmtId="166" fontId="0" fillId="0" borderId="0" xfId="0" applyNumberFormat="1" applyFont="1" applyAlignment="1">
      <alignment horizontal="center"/>
    </xf>
    <xf numFmtId="7" fontId="18" fillId="0" borderId="0" xfId="1" applyNumberFormat="1" applyFont="1" applyBorder="1"/>
    <xf numFmtId="7" fontId="18" fillId="0" borderId="15" xfId="1" applyNumberFormat="1" applyFont="1" applyBorder="1"/>
    <xf numFmtId="7" fontId="18" fillId="0" borderId="20" xfId="1" applyNumberFormat="1" applyFont="1" applyBorder="1"/>
    <xf numFmtId="7" fontId="18" fillId="0" borderId="21" xfId="1" applyNumberFormat="1" applyFont="1" applyBorder="1"/>
    <xf numFmtId="44" fontId="0" fillId="0" borderId="0" xfId="0" applyNumberFormat="1"/>
    <xf numFmtId="10" fontId="23" fillId="0" borderId="0" xfId="0" applyNumberFormat="1" applyFont="1"/>
    <xf numFmtId="166" fontId="23" fillId="0" borderId="0" xfId="0" applyNumberFormat="1" applyFont="1"/>
    <xf numFmtId="165" fontId="23" fillId="0" borderId="0" xfId="0" applyNumberFormat="1" applyFont="1"/>
    <xf numFmtId="0" fontId="23" fillId="0" borderId="0" xfId="0" applyFont="1"/>
    <xf numFmtId="7" fontId="0" fillId="0" borderId="0" xfId="0" applyNumberFormat="1"/>
    <xf numFmtId="7" fontId="18" fillId="0" borderId="13" xfId="1" applyNumberFormat="1" applyFont="1" applyBorder="1"/>
    <xf numFmtId="7" fontId="18" fillId="0" borderId="18" xfId="1" applyNumberFormat="1" applyFont="1" applyBorder="1"/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rmal 2 2" xfId="44"/>
    <cellStyle name="Normal 2 2 2" xfId="45"/>
    <cellStyle name="Normal 2 2 3" xfId="49"/>
    <cellStyle name="Normal 2 3" xfId="46"/>
    <cellStyle name="Normal 3" xfId="47"/>
    <cellStyle name="Normal 4" xfId="50"/>
    <cellStyle name="Normal 5" xfId="43"/>
    <cellStyle name="Note 2" xfId="48"/>
    <cellStyle name="Output" xfId="11" builtinId="21" customBuiltin="1"/>
    <cellStyle name="Percent" xfId="51" builtinId="5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tabSelected="1" workbookViewId="0"/>
  </sheetViews>
  <sheetFormatPr defaultRowHeight="14.4" x14ac:dyDescent="0.3"/>
  <cols>
    <col min="1" max="1" width="8.5546875" customWidth="1"/>
    <col min="2" max="2" width="39.88671875" bestFit="1" customWidth="1"/>
    <col min="3" max="3" width="18.88671875" bestFit="1" customWidth="1"/>
    <col min="4" max="4" width="19.44140625" customWidth="1"/>
    <col min="5" max="5" width="29.88671875" bestFit="1" customWidth="1"/>
    <col min="6" max="6" width="29.6640625" bestFit="1" customWidth="1"/>
    <col min="7" max="7" width="18.6640625" customWidth="1"/>
  </cols>
  <sheetData>
    <row r="1" spans="2:9" ht="15" thickBot="1" x14ac:dyDescent="0.35"/>
    <row r="2" spans="2:9" ht="15" thickBot="1" x14ac:dyDescent="0.35">
      <c r="B2" s="15" t="s">
        <v>291</v>
      </c>
      <c r="C2" s="16" t="s">
        <v>0</v>
      </c>
      <c r="D2" s="16" t="s">
        <v>1</v>
      </c>
      <c r="E2" s="17" t="s">
        <v>2</v>
      </c>
      <c r="F2" s="62"/>
    </row>
    <row r="3" spans="2:9" x14ac:dyDescent="0.3">
      <c r="B3" s="21" t="s">
        <v>3</v>
      </c>
      <c r="C3" s="1">
        <f>'OP $ Collections by DMIS'!L134</f>
        <v>23069489.138189372</v>
      </c>
      <c r="D3" s="1">
        <f>'IP $ Collections by DMIS'!L56</f>
        <v>16071244.287090046</v>
      </c>
      <c r="E3" s="18">
        <f>C3+D3</f>
        <v>39140733.425279416</v>
      </c>
      <c r="F3" s="62"/>
    </row>
    <row r="4" spans="2:9" x14ac:dyDescent="0.3">
      <c r="B4" s="22" t="s">
        <v>4</v>
      </c>
      <c r="C4" s="1">
        <f>'OP $ Collections by DMIS'!L135</f>
        <v>10202495.331684584</v>
      </c>
      <c r="D4" s="1">
        <f>'IP $ Collections by DMIS'!L57</f>
        <v>5112130.4882565122</v>
      </c>
      <c r="E4" s="19">
        <f t="shared" ref="E4:E7" si="0">C4+D4</f>
        <v>15314625.819941096</v>
      </c>
      <c r="F4" s="62"/>
    </row>
    <row r="5" spans="2:9" x14ac:dyDescent="0.3">
      <c r="B5" s="22" t="s">
        <v>5</v>
      </c>
      <c r="C5" s="1">
        <f>'OP $ Collections by DMIS'!L133</f>
        <v>20539072.731918633</v>
      </c>
      <c r="D5" s="1">
        <f>'IP $ Collections by DMIS'!L55</f>
        <v>1043741.1218976001</v>
      </c>
      <c r="E5" s="19">
        <f t="shared" si="0"/>
        <v>21582813.853816234</v>
      </c>
      <c r="F5" s="62"/>
    </row>
    <row r="6" spans="2:9" ht="15" thickBot="1" x14ac:dyDescent="0.35">
      <c r="B6" s="22" t="s">
        <v>6</v>
      </c>
      <c r="C6" s="1">
        <f>'OP $ Collections by DMIS'!L136</f>
        <v>7785058.8789765071</v>
      </c>
      <c r="D6" s="1">
        <f>'IP $ Collections by DMIS'!L58</f>
        <v>13249271.572935551</v>
      </c>
      <c r="E6" s="19">
        <f t="shared" si="0"/>
        <v>21034330.45191206</v>
      </c>
      <c r="F6" s="62"/>
    </row>
    <row r="7" spans="2:9" ht="15" thickBot="1" x14ac:dyDescent="0.35">
      <c r="B7" s="20" t="s">
        <v>296</v>
      </c>
      <c r="C7" s="130">
        <f>'OP $ Collections by DMIS'!L137</f>
        <v>61596116.080769077</v>
      </c>
      <c r="D7" s="130">
        <f>'IP $ Collections by DMIS'!L59</f>
        <v>35476387.470179714</v>
      </c>
      <c r="E7" s="131">
        <f t="shared" si="0"/>
        <v>97072503.550948799</v>
      </c>
    </row>
    <row r="8" spans="2:9" ht="15" thickBot="1" x14ac:dyDescent="0.35"/>
    <row r="9" spans="2:9" ht="15" thickBot="1" x14ac:dyDescent="0.35">
      <c r="B9" s="15" t="s">
        <v>299</v>
      </c>
      <c r="C9" s="16" t="s">
        <v>0</v>
      </c>
      <c r="D9" s="16" t="s">
        <v>1</v>
      </c>
      <c r="E9" s="17" t="s">
        <v>2</v>
      </c>
    </row>
    <row r="10" spans="2:9" x14ac:dyDescent="0.3">
      <c r="B10" s="35" t="s">
        <v>3</v>
      </c>
      <c r="C10" s="134">
        <f t="shared" ref="C10:D13" si="1">ROUND(C3/1000000,2)</f>
        <v>23.07</v>
      </c>
      <c r="D10" s="134">
        <f t="shared" si="1"/>
        <v>16.07</v>
      </c>
      <c r="E10" s="144">
        <f>C10+D10</f>
        <v>39.14</v>
      </c>
      <c r="I10" s="138"/>
    </row>
    <row r="11" spans="2:9" x14ac:dyDescent="0.3">
      <c r="B11" s="36" t="s">
        <v>4</v>
      </c>
      <c r="C11" s="134">
        <f t="shared" si="1"/>
        <v>10.199999999999999</v>
      </c>
      <c r="D11" s="134">
        <f t="shared" si="1"/>
        <v>5.1100000000000003</v>
      </c>
      <c r="E11" s="135">
        <f>C11+D11</f>
        <v>15.309999999999999</v>
      </c>
      <c r="I11" s="138"/>
    </row>
    <row r="12" spans="2:9" x14ac:dyDescent="0.3">
      <c r="B12" s="36" t="s">
        <v>5</v>
      </c>
      <c r="C12" s="134">
        <f t="shared" si="1"/>
        <v>20.54</v>
      </c>
      <c r="D12" s="134">
        <f t="shared" si="1"/>
        <v>1.04</v>
      </c>
      <c r="E12" s="135">
        <f>C12+D12</f>
        <v>21.58</v>
      </c>
      <c r="I12" s="138"/>
    </row>
    <row r="13" spans="2:9" ht="15" thickBot="1" x14ac:dyDescent="0.35">
      <c r="B13" s="36" t="s">
        <v>6</v>
      </c>
      <c r="C13" s="134">
        <f t="shared" si="1"/>
        <v>7.79</v>
      </c>
      <c r="D13" s="134">
        <f t="shared" si="1"/>
        <v>13.25</v>
      </c>
      <c r="E13" s="145">
        <f>C13+D13</f>
        <v>21.04</v>
      </c>
      <c r="I13" s="138"/>
    </row>
    <row r="14" spans="2:9" ht="15" thickBot="1" x14ac:dyDescent="0.35">
      <c r="B14" s="37" t="s">
        <v>296</v>
      </c>
      <c r="C14" s="136">
        <f>SUM(C10:C13)</f>
        <v>61.599999999999994</v>
      </c>
      <c r="D14" s="136">
        <f>SUM(D10:D13)</f>
        <v>35.47</v>
      </c>
      <c r="E14" s="137">
        <f>SUM(E10:E13)</f>
        <v>97.07</v>
      </c>
      <c r="I14" s="138"/>
    </row>
    <row r="15" spans="2:9" x14ac:dyDescent="0.3">
      <c r="C15" s="143"/>
    </row>
    <row r="18" spans="2:7" x14ac:dyDescent="0.3">
      <c r="B18" s="61" t="s">
        <v>257</v>
      </c>
    </row>
    <row r="20" spans="2:7" x14ac:dyDescent="0.3">
      <c r="B20" t="s">
        <v>242</v>
      </c>
      <c r="C20" s="139">
        <f>'OP Claims by DMIS'!I137/'OP Visits by DMIS'!I137</f>
        <v>0.14581485338418068</v>
      </c>
      <c r="D20" s="128"/>
      <c r="E20" s="128"/>
    </row>
    <row r="21" spans="2:7" x14ac:dyDescent="0.3">
      <c r="B21" t="s">
        <v>294</v>
      </c>
      <c r="C21" s="139">
        <f>'OP Claims by DMIS'!J137/'OP Visits by DMIS'!J137</f>
        <v>0.13484268543273084</v>
      </c>
    </row>
    <row r="22" spans="2:7" x14ac:dyDescent="0.3">
      <c r="B22" t="s">
        <v>241</v>
      </c>
      <c r="C22" s="139">
        <f>(C21-C20)/C20</f>
        <v>-7.5247258402004469E-2</v>
      </c>
      <c r="G22" s="3"/>
    </row>
    <row r="23" spans="2:7" x14ac:dyDescent="0.3">
      <c r="B23" s="142" t="s">
        <v>304</v>
      </c>
      <c r="C23" s="139">
        <v>-1.0999999999999999E-2</v>
      </c>
      <c r="D23" s="2"/>
      <c r="G23" s="3"/>
    </row>
    <row r="24" spans="2:7" x14ac:dyDescent="0.3">
      <c r="B24" t="s">
        <v>297</v>
      </c>
      <c r="C24" s="140">
        <f>1+C23</f>
        <v>0.98899999999999999</v>
      </c>
      <c r="D24" s="2"/>
      <c r="G24" s="3"/>
    </row>
    <row r="25" spans="2:7" x14ac:dyDescent="0.3">
      <c r="B25" t="s">
        <v>300</v>
      </c>
      <c r="C25" s="140">
        <f>C22+1</f>
        <v>0.92475274159799548</v>
      </c>
      <c r="D25" s="3"/>
    </row>
    <row r="26" spans="2:7" x14ac:dyDescent="0.3">
      <c r="C26" s="2"/>
    </row>
    <row r="27" spans="2:7" x14ac:dyDescent="0.3">
      <c r="B27" s="76" t="s">
        <v>243</v>
      </c>
      <c r="C27" s="132">
        <f>C24*C25</f>
        <v>0.91458046144041749</v>
      </c>
      <c r="E27" s="62"/>
    </row>
    <row r="30" spans="2:7" x14ac:dyDescent="0.3">
      <c r="B30" s="61" t="s">
        <v>258</v>
      </c>
    </row>
    <row r="32" spans="2:7" x14ac:dyDescent="0.3">
      <c r="B32" t="s">
        <v>255</v>
      </c>
      <c r="C32" s="139">
        <f>'IP Claims by DMIS'!I59/'IP Dispositions by DMIS'!I59</f>
        <v>2.8667624675115817E-2</v>
      </c>
    </row>
    <row r="33" spans="2:7" x14ac:dyDescent="0.3">
      <c r="B33" t="s">
        <v>295</v>
      </c>
      <c r="C33" s="139">
        <f>('IP Claims by DMIS'!J59/'IP Dispositions by DMIS'!J59)</f>
        <v>2.8288348277326843E-2</v>
      </c>
    </row>
    <row r="34" spans="2:7" x14ac:dyDescent="0.3">
      <c r="B34" t="s">
        <v>254</v>
      </c>
      <c r="C34" s="141">
        <f>(C33-C32)/C32</f>
        <v>-1.3230129879515069E-2</v>
      </c>
      <c r="D34" s="2"/>
      <c r="E34" s="2"/>
      <c r="G34" s="3"/>
    </row>
    <row r="35" spans="2:7" x14ac:dyDescent="0.3">
      <c r="B35" s="142" t="s">
        <v>303</v>
      </c>
      <c r="C35" s="139">
        <v>2.86E-2</v>
      </c>
      <c r="D35" s="2"/>
      <c r="G35" s="3"/>
    </row>
    <row r="36" spans="2:7" x14ac:dyDescent="0.3">
      <c r="B36" t="s">
        <v>298</v>
      </c>
      <c r="C36" s="140">
        <f>1+C35</f>
        <v>1.0286</v>
      </c>
      <c r="D36" s="2"/>
      <c r="G36" s="3"/>
    </row>
    <row r="37" spans="2:7" x14ac:dyDescent="0.3">
      <c r="B37" t="s">
        <v>301</v>
      </c>
      <c r="C37" s="140">
        <f>C34+1</f>
        <v>0.98676987012048489</v>
      </c>
      <c r="D37" s="2"/>
      <c r="G37" s="3"/>
    </row>
    <row r="39" spans="2:7" x14ac:dyDescent="0.3">
      <c r="B39" s="76" t="s">
        <v>243</v>
      </c>
      <c r="C39" s="132">
        <f>C36*C37</f>
        <v>1.0149914884059308</v>
      </c>
    </row>
  </sheetData>
  <sheetProtection algorithmName="SHA-512" hashValue="yH7dG+xqWtdoQpbeKNKO3jGY85U9JuW3NOkPhVbMb1Yl8T0pVKSndj7MUaNsAtgmVzNRGnubi2WJle6SF7N2rg==" saltValue="ey6UL/stzu/Z8uy56jt5YA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workbookViewId="0"/>
  </sheetViews>
  <sheetFormatPr defaultRowHeight="14.4" x14ac:dyDescent="0.3"/>
  <cols>
    <col min="3" max="3" width="9.109375" customWidth="1"/>
    <col min="4" max="4" width="48.5546875" bestFit="1" customWidth="1"/>
    <col min="5" max="5" width="14.88671875" customWidth="1"/>
    <col min="6" max="6" width="17.44140625" customWidth="1"/>
    <col min="7" max="7" width="17.6640625" customWidth="1"/>
    <col min="8" max="8" width="18.109375" customWidth="1"/>
    <col min="9" max="9" width="17.5546875" customWidth="1"/>
    <col min="10" max="10" width="17" customWidth="1"/>
    <col min="11" max="11" width="22.6640625" customWidth="1"/>
    <col min="12" max="12" width="20.109375" customWidth="1"/>
  </cols>
  <sheetData>
    <row r="1" spans="1:12" x14ac:dyDescent="0.3">
      <c r="A1" s="77" t="s">
        <v>244</v>
      </c>
      <c r="B1" s="4"/>
      <c r="C1" s="4"/>
      <c r="D1" s="4"/>
      <c r="E1" s="4"/>
      <c r="F1" s="4"/>
      <c r="G1" s="4"/>
      <c r="H1" s="4"/>
      <c r="I1" s="4"/>
      <c r="J1" s="4"/>
    </row>
    <row r="3" spans="1:12" ht="15" thickBot="1" x14ac:dyDescent="0.35">
      <c r="A3" s="4"/>
      <c r="B3" s="77" t="s">
        <v>7</v>
      </c>
      <c r="C3" s="78" t="s">
        <v>245</v>
      </c>
      <c r="D3" s="78" t="s">
        <v>246</v>
      </c>
      <c r="E3" s="5"/>
      <c r="F3" s="77" t="s">
        <v>293</v>
      </c>
      <c r="G3" s="5"/>
      <c r="H3" s="4"/>
      <c r="I3" s="4"/>
      <c r="J3" s="4"/>
    </row>
    <row r="4" spans="1:12" ht="15" thickBot="1" x14ac:dyDescent="0.35">
      <c r="A4" s="4"/>
      <c r="B4" s="4"/>
      <c r="C4" s="4"/>
      <c r="D4" s="4"/>
      <c r="E4" s="42" t="s">
        <v>259</v>
      </c>
      <c r="F4" s="44" t="s">
        <v>260</v>
      </c>
      <c r="G4" s="43" t="s">
        <v>261</v>
      </c>
      <c r="H4" s="43" t="s">
        <v>289</v>
      </c>
      <c r="I4" s="43" t="s">
        <v>263</v>
      </c>
      <c r="J4" s="43" t="s">
        <v>264</v>
      </c>
      <c r="K4" s="43" t="s">
        <v>243</v>
      </c>
      <c r="L4" s="45" t="s">
        <v>291</v>
      </c>
    </row>
    <row r="5" spans="1:12" x14ac:dyDescent="0.3">
      <c r="A5" s="4"/>
      <c r="B5" t="s">
        <v>8</v>
      </c>
      <c r="C5" t="s">
        <v>9</v>
      </c>
      <c r="D5" t="s">
        <v>10</v>
      </c>
      <c r="E5" s="71">
        <v>1328543</v>
      </c>
      <c r="F5" s="70">
        <v>2513887</v>
      </c>
      <c r="G5" s="70">
        <v>2415187</v>
      </c>
      <c r="H5" s="70">
        <v>2222995</v>
      </c>
      <c r="I5" s="70">
        <v>1617735</v>
      </c>
      <c r="J5" s="70">
        <v>141562</v>
      </c>
      <c r="K5" s="133">
        <v>0.91458046144041705</v>
      </c>
      <c r="L5" s="75">
        <f>(J5*K5)</f>
        <v>129469.83928242832</v>
      </c>
    </row>
    <row r="6" spans="1:12" x14ac:dyDescent="0.3">
      <c r="A6" s="4"/>
      <c r="B6" t="s">
        <v>8</v>
      </c>
      <c r="C6" t="s">
        <v>11</v>
      </c>
      <c r="D6" t="s">
        <v>12</v>
      </c>
      <c r="E6" s="71">
        <v>5440483</v>
      </c>
      <c r="F6" s="70">
        <v>3930839</v>
      </c>
      <c r="G6" s="70">
        <v>5664907</v>
      </c>
      <c r="H6" s="70">
        <v>4152368</v>
      </c>
      <c r="I6" s="70">
        <v>4217791</v>
      </c>
      <c r="J6" s="70">
        <v>4585156</v>
      </c>
      <c r="K6" s="133">
        <v>0.91458046144041705</v>
      </c>
      <c r="L6" s="75">
        <f t="shared" ref="L6:L64" si="0">(J6*K6)</f>
        <v>4193494.090256297</v>
      </c>
    </row>
    <row r="7" spans="1:12" x14ac:dyDescent="0.3">
      <c r="A7" s="4"/>
      <c r="B7" t="s">
        <v>8</v>
      </c>
      <c r="C7" t="s">
        <v>13</v>
      </c>
      <c r="D7" t="s">
        <v>14</v>
      </c>
      <c r="E7" s="71">
        <v>1279322</v>
      </c>
      <c r="F7" s="70">
        <v>1023635</v>
      </c>
      <c r="G7" s="70">
        <v>973891</v>
      </c>
      <c r="H7" s="70">
        <v>848945</v>
      </c>
      <c r="I7" s="70">
        <v>621772</v>
      </c>
      <c r="J7" s="70">
        <v>548010</v>
      </c>
      <c r="K7" s="133">
        <v>0.91458046144041705</v>
      </c>
      <c r="L7" s="75">
        <f t="shared" si="0"/>
        <v>501199.23867396294</v>
      </c>
    </row>
    <row r="8" spans="1:12" x14ac:dyDescent="0.3">
      <c r="A8" s="4"/>
      <c r="B8" t="s">
        <v>8</v>
      </c>
      <c r="C8" t="s">
        <v>15</v>
      </c>
      <c r="D8" t="s">
        <v>16</v>
      </c>
      <c r="E8" s="71">
        <v>538028</v>
      </c>
      <c r="F8" s="70">
        <v>563435</v>
      </c>
      <c r="G8" s="70">
        <v>426862</v>
      </c>
      <c r="H8" s="70">
        <v>353895</v>
      </c>
      <c r="I8" s="70">
        <v>310678</v>
      </c>
      <c r="J8" s="70">
        <v>204394</v>
      </c>
      <c r="K8" s="133">
        <v>0.91458046144041705</v>
      </c>
      <c r="L8" s="75">
        <f t="shared" si="0"/>
        <v>186934.75883565261</v>
      </c>
    </row>
    <row r="9" spans="1:12" x14ac:dyDescent="0.3">
      <c r="A9" s="4"/>
      <c r="B9" t="s">
        <v>8</v>
      </c>
      <c r="C9" t="s">
        <v>17</v>
      </c>
      <c r="D9" t="s">
        <v>18</v>
      </c>
      <c r="E9" s="71">
        <v>1191045</v>
      </c>
      <c r="F9" s="70">
        <v>745469</v>
      </c>
      <c r="G9" s="70">
        <v>647916</v>
      </c>
      <c r="H9" s="70">
        <v>571352</v>
      </c>
      <c r="I9" s="70">
        <v>453564</v>
      </c>
      <c r="J9" s="70">
        <v>118799</v>
      </c>
      <c r="K9" s="133">
        <v>0.91458046144041705</v>
      </c>
      <c r="L9" s="75">
        <f t="shared" si="0"/>
        <v>108651.2442386601</v>
      </c>
    </row>
    <row r="10" spans="1:12" x14ac:dyDescent="0.3">
      <c r="A10" s="4"/>
      <c r="B10" t="s">
        <v>8</v>
      </c>
      <c r="C10" t="s">
        <v>19</v>
      </c>
      <c r="D10" t="s">
        <v>20</v>
      </c>
      <c r="E10" s="71">
        <v>1638486</v>
      </c>
      <c r="F10" s="70">
        <v>1855684</v>
      </c>
      <c r="G10" s="70">
        <v>1356317</v>
      </c>
      <c r="H10" s="70">
        <v>1127962</v>
      </c>
      <c r="I10" s="70">
        <v>1100369</v>
      </c>
      <c r="J10" s="70">
        <v>811691</v>
      </c>
      <c r="K10" s="133">
        <v>0.91458046144041705</v>
      </c>
      <c r="L10" s="75">
        <f t="shared" si="0"/>
        <v>742356.72932703351</v>
      </c>
    </row>
    <row r="11" spans="1:12" x14ac:dyDescent="0.3">
      <c r="A11" s="4"/>
      <c r="B11" t="s">
        <v>8</v>
      </c>
      <c r="C11" t="s">
        <v>21</v>
      </c>
      <c r="D11" t="s">
        <v>22</v>
      </c>
      <c r="E11" s="71">
        <v>215464</v>
      </c>
      <c r="F11" s="70">
        <v>204172</v>
      </c>
      <c r="G11" s="70">
        <v>121806</v>
      </c>
      <c r="H11" s="70">
        <v>98592</v>
      </c>
      <c r="I11" s="70">
        <v>132383</v>
      </c>
      <c r="J11" s="70">
        <v>82528</v>
      </c>
      <c r="K11" s="133">
        <v>0.91458046144041705</v>
      </c>
      <c r="L11" s="75">
        <f t="shared" si="0"/>
        <v>75478.496321754734</v>
      </c>
    </row>
    <row r="12" spans="1:12" x14ac:dyDescent="0.3">
      <c r="A12" s="4"/>
      <c r="B12" t="s">
        <v>8</v>
      </c>
      <c r="C12" t="s">
        <v>23</v>
      </c>
      <c r="D12" t="s">
        <v>24</v>
      </c>
      <c r="E12" s="71">
        <v>199312</v>
      </c>
      <c r="F12" s="70">
        <v>168461</v>
      </c>
      <c r="G12" s="70">
        <v>139969</v>
      </c>
      <c r="H12" s="70">
        <v>84698</v>
      </c>
      <c r="I12" s="70">
        <v>86755</v>
      </c>
      <c r="J12" s="70">
        <v>48168</v>
      </c>
      <c r="K12" s="133">
        <v>0.91458046144041705</v>
      </c>
      <c r="L12" s="75">
        <f t="shared" si="0"/>
        <v>44053.511666662009</v>
      </c>
    </row>
    <row r="13" spans="1:12" x14ac:dyDescent="0.3">
      <c r="A13" s="4"/>
      <c r="B13" t="s">
        <v>8</v>
      </c>
      <c r="C13" t="s">
        <v>25</v>
      </c>
      <c r="D13" t="s">
        <v>26</v>
      </c>
      <c r="E13" s="71">
        <v>253376</v>
      </c>
      <c r="F13" s="70">
        <v>237208</v>
      </c>
      <c r="G13" s="70">
        <v>218238</v>
      </c>
      <c r="H13" s="70">
        <v>139647</v>
      </c>
      <c r="I13" s="70">
        <v>184821</v>
      </c>
      <c r="J13" s="70">
        <v>112870</v>
      </c>
      <c r="K13" s="133">
        <v>0.91458046144041705</v>
      </c>
      <c r="L13" s="75">
        <f t="shared" si="0"/>
        <v>103228.69668277988</v>
      </c>
    </row>
    <row r="14" spans="1:12" x14ac:dyDescent="0.3">
      <c r="A14" s="4"/>
      <c r="B14" t="s">
        <v>8</v>
      </c>
      <c r="C14" t="s">
        <v>27</v>
      </c>
      <c r="D14" t="s">
        <v>28</v>
      </c>
      <c r="E14" s="71">
        <v>868685</v>
      </c>
      <c r="F14" s="70">
        <v>854566</v>
      </c>
      <c r="G14" s="70">
        <v>702049</v>
      </c>
      <c r="H14" s="70">
        <v>618781</v>
      </c>
      <c r="I14" s="70">
        <v>504663</v>
      </c>
      <c r="J14" s="70">
        <v>332942</v>
      </c>
      <c r="K14" s="133">
        <v>0.91458046144041705</v>
      </c>
      <c r="L14" s="75">
        <f t="shared" si="0"/>
        <v>304502.24799289531</v>
      </c>
    </row>
    <row r="15" spans="1:12" x14ac:dyDescent="0.3">
      <c r="A15" s="4"/>
      <c r="B15" t="s">
        <v>8</v>
      </c>
      <c r="C15" t="s">
        <v>29</v>
      </c>
      <c r="D15" t="s">
        <v>30</v>
      </c>
      <c r="E15" s="71">
        <v>2091284</v>
      </c>
      <c r="F15" s="70">
        <v>2091284</v>
      </c>
      <c r="G15" s="70">
        <v>1162220</v>
      </c>
      <c r="H15" s="70">
        <v>781342</v>
      </c>
      <c r="I15" s="70">
        <v>618287</v>
      </c>
      <c r="J15" s="70">
        <v>170886</v>
      </c>
      <c r="K15" s="133">
        <v>0.91458046144041705</v>
      </c>
      <c r="L15" s="75">
        <f t="shared" si="0"/>
        <v>156288.99673370711</v>
      </c>
    </row>
    <row r="16" spans="1:12" x14ac:dyDescent="0.3">
      <c r="A16" s="4"/>
      <c r="B16" t="s">
        <v>8</v>
      </c>
      <c r="C16" t="s">
        <v>31</v>
      </c>
      <c r="D16" t="s">
        <v>32</v>
      </c>
      <c r="E16" s="71">
        <v>1965044</v>
      </c>
      <c r="F16" s="70">
        <v>1526260</v>
      </c>
      <c r="G16" s="70">
        <v>1427840</v>
      </c>
      <c r="H16" s="70">
        <v>1268079</v>
      </c>
      <c r="I16" s="70">
        <v>986208</v>
      </c>
      <c r="J16" s="70">
        <v>427367</v>
      </c>
      <c r="K16" s="133">
        <v>0.91458046144041705</v>
      </c>
      <c r="L16" s="75">
        <f t="shared" si="0"/>
        <v>390861.50806440669</v>
      </c>
    </row>
    <row r="17" spans="2:12" x14ac:dyDescent="0.3">
      <c r="B17" t="s">
        <v>8</v>
      </c>
      <c r="C17" t="s">
        <v>33</v>
      </c>
      <c r="D17" t="s">
        <v>34</v>
      </c>
      <c r="E17" s="71">
        <v>931157</v>
      </c>
      <c r="F17" s="70">
        <v>712439</v>
      </c>
      <c r="G17" s="70">
        <v>540478</v>
      </c>
      <c r="H17" s="70">
        <v>445503</v>
      </c>
      <c r="I17" s="70">
        <v>360216</v>
      </c>
      <c r="J17" s="70">
        <v>54921</v>
      </c>
      <c r="K17" s="133">
        <v>0.91458046144041705</v>
      </c>
      <c r="L17" s="75">
        <f t="shared" si="0"/>
        <v>50229.673522769146</v>
      </c>
    </row>
    <row r="18" spans="2:12" x14ac:dyDescent="0.3">
      <c r="B18" t="s">
        <v>8</v>
      </c>
      <c r="C18" t="s">
        <v>35</v>
      </c>
      <c r="D18" t="s">
        <v>36</v>
      </c>
      <c r="E18" s="71">
        <v>2396138</v>
      </c>
      <c r="F18" s="70">
        <v>1697816</v>
      </c>
      <c r="G18" s="70">
        <v>1391864</v>
      </c>
      <c r="H18" s="70">
        <v>1093556</v>
      </c>
      <c r="I18" s="70">
        <v>726388</v>
      </c>
      <c r="J18" s="70">
        <v>251375</v>
      </c>
      <c r="K18" s="133">
        <v>0.91458046144041705</v>
      </c>
      <c r="L18" s="75">
        <f t="shared" si="0"/>
        <v>229902.66349458485</v>
      </c>
    </row>
    <row r="19" spans="2:12" x14ac:dyDescent="0.3">
      <c r="B19" t="s">
        <v>8</v>
      </c>
      <c r="C19" t="s">
        <v>37</v>
      </c>
      <c r="D19" t="s">
        <v>38</v>
      </c>
      <c r="E19" s="71">
        <v>2324008</v>
      </c>
      <c r="F19" s="70">
        <v>1670885</v>
      </c>
      <c r="G19" s="70">
        <v>1302498</v>
      </c>
      <c r="H19" s="70">
        <v>1008599</v>
      </c>
      <c r="I19" s="70">
        <v>696426</v>
      </c>
      <c r="J19" s="70">
        <v>226190</v>
      </c>
      <c r="K19" s="133">
        <v>0.91458046144041705</v>
      </c>
      <c r="L19" s="75">
        <f t="shared" si="0"/>
        <v>206868.95457320794</v>
      </c>
    </row>
    <row r="20" spans="2:12" x14ac:dyDescent="0.3">
      <c r="B20" t="s">
        <v>8</v>
      </c>
      <c r="C20" t="s">
        <v>39</v>
      </c>
      <c r="D20" t="s">
        <v>40</v>
      </c>
      <c r="E20" s="71">
        <v>325857</v>
      </c>
      <c r="F20" s="70">
        <v>241451</v>
      </c>
      <c r="G20" s="70">
        <v>228171</v>
      </c>
      <c r="H20" s="70">
        <v>188454</v>
      </c>
      <c r="I20" s="70">
        <v>140663</v>
      </c>
      <c r="J20" s="70">
        <v>72295</v>
      </c>
      <c r="K20" s="133">
        <v>0.91458046144041705</v>
      </c>
      <c r="L20" s="75">
        <f t="shared" si="0"/>
        <v>66119.594459834945</v>
      </c>
    </row>
    <row r="21" spans="2:12" x14ac:dyDescent="0.3">
      <c r="B21" t="s">
        <v>8</v>
      </c>
      <c r="C21" t="s">
        <v>41</v>
      </c>
      <c r="D21" t="s">
        <v>42</v>
      </c>
      <c r="E21" s="71">
        <v>1332530</v>
      </c>
      <c r="F21" s="70">
        <v>1122963</v>
      </c>
      <c r="G21" s="70">
        <v>965357</v>
      </c>
      <c r="H21" s="70">
        <v>803598</v>
      </c>
      <c r="I21" s="70">
        <v>629583</v>
      </c>
      <c r="J21" s="70">
        <v>274950</v>
      </c>
      <c r="K21" s="133">
        <v>0.91458046144041705</v>
      </c>
      <c r="L21" s="75">
        <f t="shared" si="0"/>
        <v>251463.89787304268</v>
      </c>
    </row>
    <row r="22" spans="2:12" x14ac:dyDescent="0.3">
      <c r="B22" t="s">
        <v>8</v>
      </c>
      <c r="C22" t="s">
        <v>43</v>
      </c>
      <c r="D22" t="s">
        <v>44</v>
      </c>
      <c r="E22" s="71">
        <v>539679</v>
      </c>
      <c r="F22" s="70">
        <v>503572</v>
      </c>
      <c r="G22" s="70">
        <v>401413</v>
      </c>
      <c r="H22" s="70">
        <v>362025</v>
      </c>
      <c r="I22" s="70">
        <v>251794</v>
      </c>
      <c r="J22" s="70">
        <v>250617</v>
      </c>
      <c r="K22" s="133">
        <v>0.91458046144041705</v>
      </c>
      <c r="L22" s="75">
        <f t="shared" si="0"/>
        <v>229209.411504813</v>
      </c>
    </row>
    <row r="23" spans="2:12" x14ac:dyDescent="0.3">
      <c r="B23" t="s">
        <v>8</v>
      </c>
      <c r="C23" t="s">
        <v>45</v>
      </c>
      <c r="D23" t="s">
        <v>46</v>
      </c>
      <c r="E23" s="71">
        <v>1681516</v>
      </c>
      <c r="F23" s="70">
        <v>1651756</v>
      </c>
      <c r="G23" s="70">
        <v>1482067</v>
      </c>
      <c r="H23" s="70">
        <v>1205467</v>
      </c>
      <c r="I23" s="70">
        <v>839148</v>
      </c>
      <c r="J23" s="70">
        <v>244679</v>
      </c>
      <c r="K23" s="133">
        <v>0.91458046144041705</v>
      </c>
      <c r="L23" s="75">
        <f t="shared" si="0"/>
        <v>223778.6327247798</v>
      </c>
    </row>
    <row r="24" spans="2:12" x14ac:dyDescent="0.3">
      <c r="B24" t="s">
        <v>8</v>
      </c>
      <c r="C24" t="s">
        <v>47</v>
      </c>
      <c r="D24" t="s">
        <v>48</v>
      </c>
      <c r="E24" s="71">
        <v>997435</v>
      </c>
      <c r="F24" s="70">
        <v>594117</v>
      </c>
      <c r="G24" s="70">
        <v>441901</v>
      </c>
      <c r="H24" s="70">
        <v>521259</v>
      </c>
      <c r="I24" s="70">
        <v>401379</v>
      </c>
      <c r="J24" s="70">
        <v>104549</v>
      </c>
      <c r="K24" s="133">
        <v>0.91458046144041705</v>
      </c>
      <c r="L24" s="75">
        <f t="shared" si="0"/>
        <v>95618.472663134162</v>
      </c>
    </row>
    <row r="25" spans="2:12" x14ac:dyDescent="0.3">
      <c r="B25" t="s">
        <v>8</v>
      </c>
      <c r="C25" t="s">
        <v>49</v>
      </c>
      <c r="D25" t="s">
        <v>50</v>
      </c>
      <c r="E25" s="71">
        <v>1023105</v>
      </c>
      <c r="F25" s="70">
        <v>920293</v>
      </c>
      <c r="G25" s="70">
        <v>1009554</v>
      </c>
      <c r="H25" s="70">
        <v>735260</v>
      </c>
      <c r="I25" s="70">
        <v>642476</v>
      </c>
      <c r="J25" s="70">
        <v>422266</v>
      </c>
      <c r="K25" s="133">
        <v>0.91458046144041705</v>
      </c>
      <c r="L25" s="75">
        <f t="shared" si="0"/>
        <v>386196.23313059914</v>
      </c>
    </row>
    <row r="26" spans="2:12" x14ac:dyDescent="0.3">
      <c r="B26" t="s">
        <v>8</v>
      </c>
      <c r="C26" t="s">
        <v>51</v>
      </c>
      <c r="D26" t="s">
        <v>52</v>
      </c>
      <c r="E26" s="71">
        <v>2550835</v>
      </c>
      <c r="F26" s="70">
        <v>2001332</v>
      </c>
      <c r="G26" s="70">
        <v>1933624</v>
      </c>
      <c r="H26" s="70">
        <v>1909149</v>
      </c>
      <c r="I26" s="70">
        <v>1443210</v>
      </c>
      <c r="J26" s="70">
        <v>645741</v>
      </c>
      <c r="K26" s="133">
        <v>0.91458046144041705</v>
      </c>
      <c r="L26" s="75">
        <f t="shared" si="0"/>
        <v>590582.10175099631</v>
      </c>
    </row>
    <row r="27" spans="2:12" x14ac:dyDescent="0.3">
      <c r="B27" t="s">
        <v>8</v>
      </c>
      <c r="C27" t="s">
        <v>53</v>
      </c>
      <c r="D27" t="s">
        <v>54</v>
      </c>
      <c r="E27" s="71">
        <v>2462112</v>
      </c>
      <c r="F27" s="70">
        <v>2229561</v>
      </c>
      <c r="G27" s="70">
        <v>2167161</v>
      </c>
      <c r="H27" s="70">
        <v>2041660</v>
      </c>
      <c r="I27" s="70">
        <v>1713961</v>
      </c>
      <c r="J27" s="70">
        <v>948409</v>
      </c>
      <c r="K27" s="133">
        <v>0.91458046144041705</v>
      </c>
      <c r="L27" s="75">
        <f t="shared" si="0"/>
        <v>867396.34085424454</v>
      </c>
    </row>
    <row r="28" spans="2:12" x14ac:dyDescent="0.3">
      <c r="B28" t="s">
        <v>8</v>
      </c>
      <c r="C28" t="s">
        <v>55</v>
      </c>
      <c r="D28" t="s">
        <v>56</v>
      </c>
      <c r="E28" s="71">
        <v>358131</v>
      </c>
      <c r="F28" s="70">
        <v>326175</v>
      </c>
      <c r="G28" s="70">
        <v>312860</v>
      </c>
      <c r="H28" s="70">
        <v>193633</v>
      </c>
      <c r="I28" s="70">
        <v>153019</v>
      </c>
      <c r="J28" s="70">
        <v>99655</v>
      </c>
      <c r="K28" s="133">
        <v>0.91458046144041705</v>
      </c>
      <c r="L28" s="75">
        <f t="shared" si="0"/>
        <v>91142.515884844761</v>
      </c>
    </row>
    <row r="29" spans="2:12" x14ac:dyDescent="0.3">
      <c r="B29" t="s">
        <v>8</v>
      </c>
      <c r="C29" t="s">
        <v>57</v>
      </c>
      <c r="D29" t="s">
        <v>58</v>
      </c>
      <c r="E29" s="71">
        <v>322596</v>
      </c>
      <c r="F29" s="70">
        <v>272043</v>
      </c>
      <c r="G29" s="70">
        <v>213696</v>
      </c>
      <c r="H29" s="70">
        <v>138772</v>
      </c>
      <c r="I29" s="70">
        <v>137325</v>
      </c>
      <c r="J29" s="70">
        <v>28250</v>
      </c>
      <c r="K29" s="133">
        <v>0.91458046144041705</v>
      </c>
      <c r="L29" s="75">
        <f t="shared" si="0"/>
        <v>25836.898035691782</v>
      </c>
    </row>
    <row r="30" spans="2:12" x14ac:dyDescent="0.3">
      <c r="B30" t="s">
        <v>8</v>
      </c>
      <c r="C30" t="s">
        <v>59</v>
      </c>
      <c r="D30" t="s">
        <v>60</v>
      </c>
      <c r="E30" s="71">
        <v>247045</v>
      </c>
      <c r="F30" s="70">
        <v>226515</v>
      </c>
      <c r="G30" s="70">
        <v>179426</v>
      </c>
      <c r="H30" s="70">
        <v>142629</v>
      </c>
      <c r="I30" s="70">
        <v>112811</v>
      </c>
      <c r="J30" s="70">
        <v>218333</v>
      </c>
      <c r="K30" s="133">
        <v>0.91458046144041705</v>
      </c>
      <c r="L30" s="75">
        <f t="shared" si="0"/>
        <v>199683.09588767058</v>
      </c>
    </row>
    <row r="31" spans="2:12" x14ac:dyDescent="0.3">
      <c r="B31" t="s">
        <v>8</v>
      </c>
      <c r="C31" t="s">
        <v>61</v>
      </c>
      <c r="D31" t="s">
        <v>62</v>
      </c>
      <c r="E31" s="71">
        <v>2234350</v>
      </c>
      <c r="F31" s="70">
        <v>1679503</v>
      </c>
      <c r="G31" s="70">
        <v>1325527</v>
      </c>
      <c r="H31" s="70">
        <v>1103882</v>
      </c>
      <c r="I31" s="70">
        <v>924513</v>
      </c>
      <c r="J31" s="70">
        <v>508154</v>
      </c>
      <c r="K31" s="133">
        <v>0.91458046144041705</v>
      </c>
      <c r="L31" s="75">
        <f t="shared" si="0"/>
        <v>464747.7198027937</v>
      </c>
    </row>
    <row r="32" spans="2:12" x14ac:dyDescent="0.3">
      <c r="B32" t="s">
        <v>8</v>
      </c>
      <c r="C32" t="s">
        <v>63</v>
      </c>
      <c r="D32" t="s">
        <v>64</v>
      </c>
      <c r="E32" s="71">
        <v>1761298</v>
      </c>
      <c r="F32" s="70">
        <v>1735175</v>
      </c>
      <c r="G32" s="70">
        <v>1774099</v>
      </c>
      <c r="H32" s="70">
        <v>1824233</v>
      </c>
      <c r="I32" s="70">
        <v>1108385</v>
      </c>
      <c r="J32" s="70">
        <v>1169691</v>
      </c>
      <c r="K32" s="133">
        <v>0.91458046144041705</v>
      </c>
      <c r="L32" s="75">
        <f t="shared" si="0"/>
        <v>1069776.5345227029</v>
      </c>
    </row>
    <row r="33" spans="2:12" x14ac:dyDescent="0.3">
      <c r="B33" t="s">
        <v>8</v>
      </c>
      <c r="C33" t="s">
        <v>65</v>
      </c>
      <c r="D33" t="s">
        <v>66</v>
      </c>
      <c r="E33" s="71">
        <v>415987</v>
      </c>
      <c r="F33" s="70">
        <v>297165</v>
      </c>
      <c r="G33" s="70">
        <v>293479</v>
      </c>
      <c r="H33" s="70">
        <v>263866</v>
      </c>
      <c r="I33" s="70">
        <v>211654</v>
      </c>
      <c r="J33" s="70">
        <v>195059</v>
      </c>
      <c r="K33" s="133">
        <v>0.91458046144041705</v>
      </c>
      <c r="L33" s="75">
        <f t="shared" si="0"/>
        <v>178397.1502281063</v>
      </c>
    </row>
    <row r="34" spans="2:12" x14ac:dyDescent="0.3">
      <c r="B34" t="s">
        <v>8</v>
      </c>
      <c r="C34" t="s">
        <v>67</v>
      </c>
      <c r="D34" t="s">
        <v>68</v>
      </c>
      <c r="E34" s="71">
        <v>195949</v>
      </c>
      <c r="F34" s="70">
        <v>182097</v>
      </c>
      <c r="G34" s="70">
        <v>127581</v>
      </c>
      <c r="H34" s="70">
        <v>155763</v>
      </c>
      <c r="I34" s="70">
        <v>104284</v>
      </c>
      <c r="J34" s="70">
        <v>120078</v>
      </c>
      <c r="K34" s="133">
        <v>0.91458046144041705</v>
      </c>
      <c r="L34" s="75">
        <f t="shared" si="0"/>
        <v>109820.9926488424</v>
      </c>
    </row>
    <row r="35" spans="2:12" x14ac:dyDescent="0.3">
      <c r="B35" t="s">
        <v>8</v>
      </c>
      <c r="C35" t="s">
        <v>69</v>
      </c>
      <c r="D35" t="s">
        <v>70</v>
      </c>
      <c r="E35" s="71">
        <v>167562</v>
      </c>
      <c r="F35" s="70">
        <v>173846</v>
      </c>
      <c r="G35" s="70">
        <v>146085</v>
      </c>
      <c r="H35" s="70">
        <v>142231</v>
      </c>
      <c r="I35" s="70">
        <v>123158</v>
      </c>
      <c r="J35" s="70">
        <v>204790</v>
      </c>
      <c r="K35" s="133">
        <v>0.91458046144041705</v>
      </c>
      <c r="L35" s="75">
        <f t="shared" si="0"/>
        <v>187296.932698383</v>
      </c>
    </row>
    <row r="36" spans="2:12" x14ac:dyDescent="0.3">
      <c r="B36" t="s">
        <v>8</v>
      </c>
      <c r="C36" t="s">
        <v>71</v>
      </c>
      <c r="D36" t="s">
        <v>72</v>
      </c>
      <c r="E36" s="71">
        <v>884832</v>
      </c>
      <c r="F36" s="70">
        <v>646375</v>
      </c>
      <c r="G36" s="70">
        <v>577879</v>
      </c>
      <c r="H36" s="70">
        <v>362940</v>
      </c>
      <c r="I36" s="70">
        <v>399828</v>
      </c>
      <c r="J36" s="70">
        <v>164543</v>
      </c>
      <c r="K36" s="133">
        <v>0.91458046144041705</v>
      </c>
      <c r="L36" s="75">
        <f t="shared" si="0"/>
        <v>150487.81286679054</v>
      </c>
    </row>
    <row r="37" spans="2:12" x14ac:dyDescent="0.3">
      <c r="B37" t="s">
        <v>8</v>
      </c>
      <c r="C37" t="s">
        <v>73</v>
      </c>
      <c r="D37" t="s">
        <v>74</v>
      </c>
      <c r="E37" s="71">
        <v>222083</v>
      </c>
      <c r="F37" s="70">
        <v>196314</v>
      </c>
      <c r="G37" s="70">
        <v>172273</v>
      </c>
      <c r="H37" s="70">
        <v>120546</v>
      </c>
      <c r="I37" s="70">
        <v>115063</v>
      </c>
      <c r="J37" s="70">
        <v>32443</v>
      </c>
      <c r="K37" s="133">
        <v>0.91458046144041705</v>
      </c>
      <c r="L37" s="75">
        <f t="shared" si="0"/>
        <v>29671.733910511452</v>
      </c>
    </row>
    <row r="38" spans="2:12" x14ac:dyDescent="0.3">
      <c r="B38" t="s">
        <v>8</v>
      </c>
      <c r="C38" t="s">
        <v>75</v>
      </c>
      <c r="D38" t="s">
        <v>76</v>
      </c>
      <c r="E38" s="71">
        <v>229252</v>
      </c>
      <c r="F38" s="70">
        <v>193652</v>
      </c>
      <c r="G38" s="70">
        <v>214685</v>
      </c>
      <c r="H38" s="70">
        <v>149824</v>
      </c>
      <c r="I38" s="70">
        <v>57899</v>
      </c>
      <c r="J38" s="70">
        <v>66356</v>
      </c>
      <c r="K38" s="133">
        <v>0.91458046144041705</v>
      </c>
      <c r="L38" s="75">
        <f t="shared" si="0"/>
        <v>60687.901099340314</v>
      </c>
    </row>
    <row r="39" spans="2:12" x14ac:dyDescent="0.3">
      <c r="B39" t="s">
        <v>8</v>
      </c>
      <c r="C39" t="s">
        <v>77</v>
      </c>
      <c r="D39" t="s">
        <v>78</v>
      </c>
      <c r="E39" s="71">
        <v>7727527</v>
      </c>
      <c r="F39" s="70">
        <v>4980739</v>
      </c>
      <c r="G39" s="70">
        <v>3767112</v>
      </c>
      <c r="H39" s="70">
        <v>3676959</v>
      </c>
      <c r="I39" s="70">
        <v>2705880</v>
      </c>
      <c r="J39" s="70">
        <v>1071334</v>
      </c>
      <c r="K39" s="133">
        <v>0.91458046144041705</v>
      </c>
      <c r="L39" s="75">
        <f t="shared" si="0"/>
        <v>979821.14407680777</v>
      </c>
    </row>
    <row r="40" spans="2:12" x14ac:dyDescent="0.3">
      <c r="B40" t="s">
        <v>8</v>
      </c>
      <c r="C40" t="s">
        <v>79</v>
      </c>
      <c r="D40" t="s">
        <v>80</v>
      </c>
      <c r="E40" s="71">
        <v>2009884</v>
      </c>
      <c r="F40" s="70">
        <v>1492118</v>
      </c>
      <c r="G40" s="70">
        <v>1327303</v>
      </c>
      <c r="H40" s="70">
        <v>1179975</v>
      </c>
      <c r="I40" s="70">
        <v>1200826</v>
      </c>
      <c r="J40" s="70">
        <v>305906</v>
      </c>
      <c r="K40" s="133">
        <v>0.91458046144041705</v>
      </c>
      <c r="L40" s="75">
        <f t="shared" si="0"/>
        <v>279775.65063739225</v>
      </c>
    </row>
    <row r="41" spans="2:12" x14ac:dyDescent="0.3">
      <c r="B41" t="s">
        <v>8</v>
      </c>
      <c r="C41" t="s">
        <v>81</v>
      </c>
      <c r="D41" t="s">
        <v>82</v>
      </c>
      <c r="E41" s="71">
        <v>253099</v>
      </c>
      <c r="F41" s="70">
        <v>181936</v>
      </c>
      <c r="G41" s="70">
        <v>181619</v>
      </c>
      <c r="H41" s="70">
        <v>169362</v>
      </c>
      <c r="I41" s="70">
        <v>152269</v>
      </c>
      <c r="J41" s="70">
        <v>162911</v>
      </c>
      <c r="K41" s="133">
        <v>0.91458046144041705</v>
      </c>
      <c r="L41" s="75">
        <f t="shared" si="0"/>
        <v>148995.21755371979</v>
      </c>
    </row>
    <row r="42" spans="2:12" x14ac:dyDescent="0.3">
      <c r="B42" t="s">
        <v>8</v>
      </c>
      <c r="C42" t="s">
        <v>83</v>
      </c>
      <c r="D42" t="s">
        <v>84</v>
      </c>
      <c r="E42" s="71">
        <v>1004827</v>
      </c>
      <c r="F42" s="70">
        <v>839863</v>
      </c>
      <c r="G42" s="70">
        <v>816620</v>
      </c>
      <c r="H42" s="70">
        <v>534611</v>
      </c>
      <c r="I42" s="70">
        <v>454346</v>
      </c>
      <c r="J42" s="70">
        <v>130548</v>
      </c>
      <c r="K42" s="133">
        <v>0.91458046144041705</v>
      </c>
      <c r="L42" s="75">
        <f t="shared" si="0"/>
        <v>119396.65008012357</v>
      </c>
    </row>
    <row r="43" spans="2:12" x14ac:dyDescent="0.3">
      <c r="B43" t="s">
        <v>8</v>
      </c>
      <c r="C43" t="s">
        <v>85</v>
      </c>
      <c r="D43" t="s">
        <v>86</v>
      </c>
      <c r="E43" s="71">
        <v>436862</v>
      </c>
      <c r="F43" s="70">
        <v>376331</v>
      </c>
      <c r="G43" s="70">
        <v>281409</v>
      </c>
      <c r="H43" s="70">
        <v>229018</v>
      </c>
      <c r="I43" s="70">
        <v>219713</v>
      </c>
      <c r="J43" s="70">
        <v>100709</v>
      </c>
      <c r="K43" s="133">
        <v>0.91458046144041705</v>
      </c>
      <c r="L43" s="75">
        <f t="shared" si="0"/>
        <v>92106.483691202957</v>
      </c>
    </row>
    <row r="44" spans="2:12" x14ac:dyDescent="0.3">
      <c r="B44" t="s">
        <v>8</v>
      </c>
      <c r="C44" t="s">
        <v>87</v>
      </c>
      <c r="D44" t="s">
        <v>88</v>
      </c>
      <c r="E44" s="71">
        <v>429546</v>
      </c>
      <c r="F44" s="70">
        <v>367942</v>
      </c>
      <c r="G44" s="70">
        <v>297006</v>
      </c>
      <c r="H44" s="70">
        <v>230533</v>
      </c>
      <c r="I44" s="70">
        <v>267551</v>
      </c>
      <c r="J44" s="70">
        <v>80860</v>
      </c>
      <c r="K44" s="133">
        <v>0.91458046144041705</v>
      </c>
      <c r="L44" s="75">
        <f t="shared" si="0"/>
        <v>73952.976112072123</v>
      </c>
    </row>
    <row r="45" spans="2:12" x14ac:dyDescent="0.3">
      <c r="B45" t="s">
        <v>8</v>
      </c>
      <c r="C45" t="s">
        <v>89</v>
      </c>
      <c r="D45" t="s">
        <v>90</v>
      </c>
      <c r="E45" s="71">
        <v>864260</v>
      </c>
      <c r="F45" s="70">
        <v>801635</v>
      </c>
      <c r="G45" s="70">
        <v>651933</v>
      </c>
      <c r="H45" s="70">
        <v>557001</v>
      </c>
      <c r="I45" s="70">
        <v>403156</v>
      </c>
      <c r="J45" s="70">
        <v>158778</v>
      </c>
      <c r="K45" s="133">
        <v>0.91458046144041705</v>
      </c>
      <c r="L45" s="75">
        <f t="shared" si="0"/>
        <v>145215.25650658653</v>
      </c>
    </row>
    <row r="46" spans="2:12" x14ac:dyDescent="0.3">
      <c r="B46" t="s">
        <v>8</v>
      </c>
      <c r="C46" t="s">
        <v>91</v>
      </c>
      <c r="D46" t="s">
        <v>92</v>
      </c>
      <c r="E46" s="71">
        <v>119807</v>
      </c>
      <c r="F46" s="70">
        <v>194690</v>
      </c>
      <c r="G46" s="70">
        <v>82076</v>
      </c>
      <c r="H46" s="70">
        <v>67609</v>
      </c>
      <c r="I46" s="70">
        <v>47024</v>
      </c>
      <c r="J46" s="70">
        <v>39999</v>
      </c>
      <c r="K46" s="133">
        <v>0.91458046144041705</v>
      </c>
      <c r="L46" s="75">
        <f t="shared" si="0"/>
        <v>36582.303877155238</v>
      </c>
    </row>
    <row r="47" spans="2:12" x14ac:dyDescent="0.3">
      <c r="B47" t="s">
        <v>8</v>
      </c>
      <c r="C47" t="s">
        <v>93</v>
      </c>
      <c r="D47" t="s">
        <v>94</v>
      </c>
      <c r="E47" s="71">
        <v>6048825</v>
      </c>
      <c r="F47" s="70">
        <v>4464053</v>
      </c>
      <c r="G47" s="70">
        <v>3679896</v>
      </c>
      <c r="H47" s="70">
        <v>3601755</v>
      </c>
      <c r="I47" s="70">
        <v>2767371</v>
      </c>
      <c r="J47" s="70">
        <v>820963</v>
      </c>
      <c r="K47" s="133">
        <v>0.91458046144041705</v>
      </c>
      <c r="L47" s="75">
        <f t="shared" si="0"/>
        <v>750836.71936550911</v>
      </c>
    </row>
    <row r="48" spans="2:12" x14ac:dyDescent="0.3">
      <c r="B48" t="s">
        <v>8</v>
      </c>
      <c r="C48" t="s">
        <v>95</v>
      </c>
      <c r="D48" t="s">
        <v>96</v>
      </c>
      <c r="E48" s="71">
        <v>1993937</v>
      </c>
      <c r="F48" s="70">
        <v>1815456</v>
      </c>
      <c r="G48" s="70">
        <v>1289524</v>
      </c>
      <c r="H48" s="70">
        <v>1299899</v>
      </c>
      <c r="I48" s="70">
        <v>1243965</v>
      </c>
      <c r="J48" s="70">
        <v>2663833</v>
      </c>
      <c r="K48" s="133">
        <v>0.91458046144041705</v>
      </c>
      <c r="L48" s="75">
        <f t="shared" si="0"/>
        <v>2436289.6143402103</v>
      </c>
    </row>
    <row r="49" spans="2:12" x14ac:dyDescent="0.3">
      <c r="B49" t="s">
        <v>8</v>
      </c>
      <c r="C49" t="s">
        <v>97</v>
      </c>
      <c r="D49" t="s">
        <v>98</v>
      </c>
      <c r="E49" s="71">
        <v>1466581</v>
      </c>
      <c r="F49" s="70">
        <v>1222103</v>
      </c>
      <c r="G49" s="70">
        <v>1272182</v>
      </c>
      <c r="H49" s="70">
        <v>903693</v>
      </c>
      <c r="I49" s="70">
        <v>875175</v>
      </c>
      <c r="J49" s="70">
        <v>329495</v>
      </c>
      <c r="K49" s="133">
        <v>0.91458046144041705</v>
      </c>
      <c r="L49" s="75">
        <f t="shared" si="0"/>
        <v>301349.68914231024</v>
      </c>
    </row>
    <row r="50" spans="2:12" x14ac:dyDescent="0.3">
      <c r="B50" t="s">
        <v>8</v>
      </c>
      <c r="C50" t="s">
        <v>99</v>
      </c>
      <c r="D50" t="s">
        <v>100</v>
      </c>
      <c r="E50" s="71">
        <v>685615</v>
      </c>
      <c r="F50" s="70">
        <v>518245</v>
      </c>
      <c r="G50" s="70">
        <v>458506</v>
      </c>
      <c r="H50" s="70">
        <v>383100</v>
      </c>
      <c r="I50" s="70">
        <v>282095</v>
      </c>
      <c r="J50" s="70">
        <v>400158</v>
      </c>
      <c r="K50" s="133">
        <v>0.91458046144041705</v>
      </c>
      <c r="L50" s="75">
        <f t="shared" si="0"/>
        <v>365976.6882890744</v>
      </c>
    </row>
    <row r="51" spans="2:12" x14ac:dyDescent="0.3">
      <c r="B51" t="s">
        <v>8</v>
      </c>
      <c r="C51" t="s">
        <v>101</v>
      </c>
      <c r="D51" t="s">
        <v>102</v>
      </c>
      <c r="E51" s="71">
        <v>511187</v>
      </c>
      <c r="F51" s="70">
        <v>431619</v>
      </c>
      <c r="G51" s="70">
        <v>394231</v>
      </c>
      <c r="H51" s="70">
        <v>319420</v>
      </c>
      <c r="I51" s="70">
        <v>338961</v>
      </c>
      <c r="J51" s="70">
        <v>346762</v>
      </c>
      <c r="K51" s="133">
        <v>0.91458046144041705</v>
      </c>
      <c r="L51" s="75">
        <f t="shared" si="0"/>
        <v>317141.74997000193</v>
      </c>
    </row>
    <row r="52" spans="2:12" x14ac:dyDescent="0.3">
      <c r="B52" t="s">
        <v>8</v>
      </c>
      <c r="C52" t="s">
        <v>103</v>
      </c>
      <c r="D52" t="s">
        <v>104</v>
      </c>
      <c r="E52" s="71">
        <v>103114</v>
      </c>
      <c r="F52" s="70">
        <v>78947</v>
      </c>
      <c r="G52" s="70">
        <v>53291</v>
      </c>
      <c r="H52" s="70">
        <v>56619</v>
      </c>
      <c r="I52" s="70">
        <v>76738</v>
      </c>
      <c r="J52" s="70">
        <v>59237</v>
      </c>
      <c r="K52" s="133">
        <v>0.91458046144041705</v>
      </c>
      <c r="L52" s="75">
        <f t="shared" si="0"/>
        <v>54177.002794345986</v>
      </c>
    </row>
    <row r="53" spans="2:12" x14ac:dyDescent="0.3">
      <c r="B53" t="s">
        <v>8</v>
      </c>
      <c r="C53" t="s">
        <v>105</v>
      </c>
      <c r="D53" t="s">
        <v>106</v>
      </c>
      <c r="E53" s="71">
        <v>386053</v>
      </c>
      <c r="F53" s="70">
        <v>342286</v>
      </c>
      <c r="G53" s="70">
        <v>261741</v>
      </c>
      <c r="H53" s="70">
        <v>178915</v>
      </c>
      <c r="I53" s="70">
        <v>145449</v>
      </c>
      <c r="J53" s="70">
        <v>145827</v>
      </c>
      <c r="K53" s="133">
        <v>0.91458046144041705</v>
      </c>
      <c r="L53" s="75">
        <f t="shared" si="0"/>
        <v>133370.52495047171</v>
      </c>
    </row>
    <row r="54" spans="2:12" x14ac:dyDescent="0.3">
      <c r="B54" t="s">
        <v>8</v>
      </c>
      <c r="C54" t="s">
        <v>108</v>
      </c>
      <c r="D54" t="s">
        <v>109</v>
      </c>
      <c r="E54" s="71">
        <v>652917</v>
      </c>
      <c r="F54" s="70">
        <v>777682</v>
      </c>
      <c r="G54" s="70">
        <v>624875</v>
      </c>
      <c r="H54" s="70">
        <v>580490</v>
      </c>
      <c r="I54" s="70">
        <v>376349</v>
      </c>
      <c r="J54" s="70">
        <v>417263</v>
      </c>
      <c r="K54" s="133">
        <v>0.91458046144041705</v>
      </c>
      <c r="L54" s="75">
        <f t="shared" si="0"/>
        <v>381620.58708201273</v>
      </c>
    </row>
    <row r="55" spans="2:12" x14ac:dyDescent="0.3">
      <c r="B55" t="s">
        <v>8</v>
      </c>
      <c r="C55" t="s">
        <v>110</v>
      </c>
      <c r="D55" t="s">
        <v>111</v>
      </c>
      <c r="E55" s="71">
        <v>277825</v>
      </c>
      <c r="F55" s="70">
        <v>253608</v>
      </c>
      <c r="G55" s="70">
        <v>174560</v>
      </c>
      <c r="H55" s="70">
        <v>219107</v>
      </c>
      <c r="I55" s="70">
        <v>157349</v>
      </c>
      <c r="J55" s="70">
        <v>194767</v>
      </c>
      <c r="K55" s="133">
        <v>0.91458046144041705</v>
      </c>
      <c r="L55" s="75">
        <f t="shared" si="0"/>
        <v>178130.09273336572</v>
      </c>
    </row>
    <row r="56" spans="2:12" x14ac:dyDescent="0.3">
      <c r="B56" t="s">
        <v>8</v>
      </c>
      <c r="C56" t="s">
        <v>112</v>
      </c>
      <c r="D56" t="s">
        <v>113</v>
      </c>
      <c r="E56" s="71">
        <v>445258</v>
      </c>
      <c r="F56" s="70">
        <v>263279</v>
      </c>
      <c r="G56" s="70">
        <v>231158</v>
      </c>
      <c r="H56" s="70">
        <v>195885</v>
      </c>
      <c r="I56" s="70">
        <v>169278</v>
      </c>
      <c r="J56" s="70">
        <v>62474</v>
      </c>
      <c r="K56" s="133">
        <v>0.91458046144041705</v>
      </c>
      <c r="L56" s="75">
        <f t="shared" si="0"/>
        <v>57137.499748028611</v>
      </c>
    </row>
    <row r="57" spans="2:12" x14ac:dyDescent="0.3">
      <c r="B57" t="s">
        <v>8</v>
      </c>
      <c r="C57" t="s">
        <v>114</v>
      </c>
      <c r="D57" t="s">
        <v>115</v>
      </c>
      <c r="E57" s="71">
        <v>1346568</v>
      </c>
      <c r="F57" s="70">
        <v>997325</v>
      </c>
      <c r="G57" s="70">
        <v>596916</v>
      </c>
      <c r="H57" s="70">
        <v>648429</v>
      </c>
      <c r="I57" s="70">
        <v>326327</v>
      </c>
      <c r="J57" s="70">
        <v>127455</v>
      </c>
      <c r="K57" s="133">
        <v>0.91458046144041705</v>
      </c>
      <c r="L57" s="75">
        <f t="shared" si="0"/>
        <v>116567.85271288836</v>
      </c>
    </row>
    <row r="58" spans="2:12" x14ac:dyDescent="0.3">
      <c r="B58" t="s">
        <v>8</v>
      </c>
      <c r="C58" t="s">
        <v>116</v>
      </c>
      <c r="D58" t="s">
        <v>117</v>
      </c>
      <c r="E58" s="71">
        <v>260895</v>
      </c>
      <c r="F58" s="70">
        <v>189574</v>
      </c>
      <c r="G58" s="70">
        <v>139732</v>
      </c>
      <c r="H58" s="70">
        <v>154579</v>
      </c>
      <c r="I58" s="70">
        <v>234611</v>
      </c>
      <c r="J58" s="70">
        <v>34337</v>
      </c>
      <c r="K58" s="133">
        <v>0.91458046144041705</v>
      </c>
      <c r="L58" s="75">
        <f t="shared" si="0"/>
        <v>31403.9493044796</v>
      </c>
    </row>
    <row r="59" spans="2:12" x14ac:dyDescent="0.3">
      <c r="B59" t="s">
        <v>8</v>
      </c>
      <c r="C59" t="s">
        <v>118</v>
      </c>
      <c r="D59" t="s">
        <v>119</v>
      </c>
      <c r="E59" s="71">
        <v>516161</v>
      </c>
      <c r="F59" s="70">
        <v>490614</v>
      </c>
      <c r="G59" s="70">
        <v>414356</v>
      </c>
      <c r="H59" s="70">
        <v>315626</v>
      </c>
      <c r="I59" s="70">
        <v>260132</v>
      </c>
      <c r="J59" s="70">
        <v>117347</v>
      </c>
      <c r="K59" s="133">
        <v>0.91458046144041705</v>
      </c>
      <c r="L59" s="75">
        <f t="shared" si="0"/>
        <v>107323.27340864862</v>
      </c>
    </row>
    <row r="60" spans="2:12" x14ac:dyDescent="0.3">
      <c r="B60" t="s">
        <v>8</v>
      </c>
      <c r="C60" t="s">
        <v>120</v>
      </c>
      <c r="D60" t="s">
        <v>121</v>
      </c>
      <c r="E60" s="71">
        <v>383632</v>
      </c>
      <c r="F60" s="70">
        <v>355258</v>
      </c>
      <c r="G60" s="70">
        <v>260362</v>
      </c>
      <c r="H60" s="70">
        <v>203174</v>
      </c>
      <c r="I60" s="70">
        <v>154504</v>
      </c>
      <c r="J60" s="70">
        <v>25537</v>
      </c>
      <c r="K60" s="133">
        <v>0.91458046144041705</v>
      </c>
      <c r="L60" s="75">
        <f t="shared" si="0"/>
        <v>23355.64124380393</v>
      </c>
    </row>
    <row r="61" spans="2:12" x14ac:dyDescent="0.3">
      <c r="B61" t="s">
        <v>8</v>
      </c>
      <c r="C61" t="s">
        <v>122</v>
      </c>
      <c r="D61" t="s">
        <v>123</v>
      </c>
      <c r="E61" s="71">
        <v>970448</v>
      </c>
      <c r="F61" s="70">
        <v>839547</v>
      </c>
      <c r="G61" s="70">
        <v>485187</v>
      </c>
      <c r="H61" s="70">
        <v>453679</v>
      </c>
      <c r="I61" s="70">
        <v>159107</v>
      </c>
      <c r="J61" s="70">
        <v>132864</v>
      </c>
      <c r="K61" s="133">
        <v>0.91458046144041705</v>
      </c>
      <c r="L61" s="75">
        <f t="shared" si="0"/>
        <v>121514.81842881958</v>
      </c>
    </row>
    <row r="62" spans="2:12" x14ac:dyDescent="0.3">
      <c r="B62" t="s">
        <v>8</v>
      </c>
      <c r="C62" t="s">
        <v>124</v>
      </c>
      <c r="D62" t="s">
        <v>125</v>
      </c>
      <c r="E62" s="71">
        <v>206709</v>
      </c>
      <c r="F62" s="70">
        <v>224244</v>
      </c>
      <c r="G62" s="70">
        <v>205663</v>
      </c>
      <c r="H62" s="70">
        <v>191024</v>
      </c>
      <c r="I62" s="70">
        <v>201827</v>
      </c>
      <c r="J62" s="70">
        <v>43520</v>
      </c>
      <c r="K62" s="133">
        <v>0.91458046144041705</v>
      </c>
      <c r="L62" s="75">
        <f t="shared" si="0"/>
        <v>39802.541681886949</v>
      </c>
    </row>
    <row r="63" spans="2:12" x14ac:dyDescent="0.3">
      <c r="B63" t="s">
        <v>8</v>
      </c>
      <c r="C63" t="s">
        <v>265</v>
      </c>
      <c r="D63" t="s">
        <v>266</v>
      </c>
      <c r="E63" s="71" t="s">
        <v>107</v>
      </c>
      <c r="F63" s="70" t="s">
        <v>107</v>
      </c>
      <c r="G63" s="70" t="s">
        <v>107</v>
      </c>
      <c r="H63" s="70" t="s">
        <v>107</v>
      </c>
      <c r="I63" s="70">
        <v>0</v>
      </c>
      <c r="J63" s="70">
        <v>0</v>
      </c>
      <c r="K63" s="133">
        <v>0.91458046144041705</v>
      </c>
      <c r="L63" s="75">
        <f t="shared" si="0"/>
        <v>0</v>
      </c>
    </row>
    <row r="64" spans="2:12" x14ac:dyDescent="0.3">
      <c r="B64" t="s">
        <v>8</v>
      </c>
      <c r="C64" t="s">
        <v>267</v>
      </c>
      <c r="D64" t="s">
        <v>268</v>
      </c>
      <c r="E64" s="71" t="s">
        <v>107</v>
      </c>
      <c r="F64" s="70" t="s">
        <v>107</v>
      </c>
      <c r="G64" s="70" t="s">
        <v>107</v>
      </c>
      <c r="H64" s="70" t="s">
        <v>107</v>
      </c>
      <c r="I64" s="70" t="s">
        <v>107</v>
      </c>
      <c r="J64" s="70">
        <v>0</v>
      </c>
      <c r="K64" s="133">
        <v>0.91458046144041705</v>
      </c>
      <c r="L64" s="75">
        <f t="shared" si="0"/>
        <v>0</v>
      </c>
    </row>
    <row r="65" spans="2:12" x14ac:dyDescent="0.3">
      <c r="B65" t="s">
        <v>8</v>
      </c>
      <c r="C65" t="s">
        <v>269</v>
      </c>
      <c r="D65" t="s">
        <v>270</v>
      </c>
      <c r="E65" s="71" t="s">
        <v>107</v>
      </c>
      <c r="F65" s="70" t="s">
        <v>107</v>
      </c>
      <c r="G65" s="70" t="s">
        <v>107</v>
      </c>
      <c r="H65" s="70" t="s">
        <v>107</v>
      </c>
      <c r="I65" s="70" t="s">
        <v>107</v>
      </c>
      <c r="J65" s="70">
        <v>0</v>
      </c>
      <c r="K65" s="133">
        <v>0.91458046144041705</v>
      </c>
      <c r="L65" s="75">
        <f t="shared" ref="L65:L109" si="1">(J65*K65)</f>
        <v>0</v>
      </c>
    </row>
    <row r="66" spans="2:12" x14ac:dyDescent="0.3">
      <c r="B66" t="s">
        <v>8</v>
      </c>
      <c r="C66" t="s">
        <v>271</v>
      </c>
      <c r="D66" t="s">
        <v>272</v>
      </c>
      <c r="E66" s="71" t="s">
        <v>107</v>
      </c>
      <c r="F66" s="70" t="s">
        <v>107</v>
      </c>
      <c r="G66" s="70" t="s">
        <v>107</v>
      </c>
      <c r="H66" s="70" t="s">
        <v>107</v>
      </c>
      <c r="I66" s="70" t="s">
        <v>107</v>
      </c>
      <c r="J66" s="70">
        <v>9061</v>
      </c>
      <c r="K66" s="133">
        <v>0.91458046144041705</v>
      </c>
      <c r="L66" s="75">
        <f t="shared" si="1"/>
        <v>8287.0135611116184</v>
      </c>
    </row>
    <row r="67" spans="2:12" x14ac:dyDescent="0.3">
      <c r="B67" t="s">
        <v>8</v>
      </c>
      <c r="C67" t="s">
        <v>273</v>
      </c>
      <c r="D67" t="s">
        <v>274</v>
      </c>
      <c r="E67" s="71" t="s">
        <v>107</v>
      </c>
      <c r="F67" s="70" t="s">
        <v>107</v>
      </c>
      <c r="G67" s="70" t="s">
        <v>107</v>
      </c>
      <c r="H67" s="70" t="s">
        <v>107</v>
      </c>
      <c r="I67" s="70" t="s">
        <v>107</v>
      </c>
      <c r="J67" s="70">
        <v>1835</v>
      </c>
      <c r="K67" s="133">
        <v>0.91458046144041705</v>
      </c>
      <c r="L67" s="75">
        <f t="shared" si="1"/>
        <v>1678.2551467431654</v>
      </c>
    </row>
    <row r="68" spans="2:12" x14ac:dyDescent="0.3">
      <c r="B68" t="s">
        <v>8</v>
      </c>
      <c r="C68" t="s">
        <v>275</v>
      </c>
      <c r="D68" t="s">
        <v>276</v>
      </c>
      <c r="E68" s="71" t="s">
        <v>107</v>
      </c>
      <c r="F68" s="70" t="s">
        <v>107</v>
      </c>
      <c r="G68" s="70" t="s">
        <v>107</v>
      </c>
      <c r="H68" s="70" t="s">
        <v>107</v>
      </c>
      <c r="I68" s="70" t="s">
        <v>107</v>
      </c>
      <c r="J68" s="70">
        <v>85364</v>
      </c>
      <c r="K68" s="133">
        <v>0.91458046144041705</v>
      </c>
      <c r="L68" s="75">
        <f t="shared" si="1"/>
        <v>78072.246510399767</v>
      </c>
    </row>
    <row r="69" spans="2:12" x14ac:dyDescent="0.3">
      <c r="B69" t="s">
        <v>8</v>
      </c>
      <c r="C69" t="s">
        <v>277</v>
      </c>
      <c r="D69" t="s">
        <v>278</v>
      </c>
      <c r="E69" s="71" t="s">
        <v>107</v>
      </c>
      <c r="F69" s="70" t="s">
        <v>107</v>
      </c>
      <c r="G69" s="70" t="s">
        <v>107</v>
      </c>
      <c r="H69" s="70" t="s">
        <v>107</v>
      </c>
      <c r="I69" s="70" t="s">
        <v>107</v>
      </c>
      <c r="J69" s="70">
        <v>0</v>
      </c>
      <c r="K69" s="133">
        <v>0.91458046144041705</v>
      </c>
      <c r="L69" s="75">
        <f t="shared" si="1"/>
        <v>0</v>
      </c>
    </row>
    <row r="70" spans="2:12" x14ac:dyDescent="0.3">
      <c r="B70" t="s">
        <v>8</v>
      </c>
      <c r="C70" t="s">
        <v>279</v>
      </c>
      <c r="D70" t="s">
        <v>280</v>
      </c>
      <c r="E70" s="71" t="s">
        <v>107</v>
      </c>
      <c r="F70" s="70" t="s">
        <v>107</v>
      </c>
      <c r="G70" s="70" t="s">
        <v>107</v>
      </c>
      <c r="H70" s="70" t="s">
        <v>107</v>
      </c>
      <c r="I70" s="70" t="s">
        <v>107</v>
      </c>
      <c r="J70" s="70">
        <v>3270</v>
      </c>
      <c r="K70" s="133">
        <v>0.91458046144041705</v>
      </c>
      <c r="L70" s="75">
        <f t="shared" si="1"/>
        <v>2990.6781089101637</v>
      </c>
    </row>
    <row r="71" spans="2:12" x14ac:dyDescent="0.3">
      <c r="B71" t="s">
        <v>8</v>
      </c>
      <c r="C71" t="s">
        <v>281</v>
      </c>
      <c r="D71" t="s">
        <v>282</v>
      </c>
      <c r="E71" s="71" t="s">
        <v>107</v>
      </c>
      <c r="F71" s="70" t="s">
        <v>107</v>
      </c>
      <c r="G71" s="70" t="s">
        <v>107</v>
      </c>
      <c r="H71" s="70" t="s">
        <v>107</v>
      </c>
      <c r="I71" s="70" t="s">
        <v>107</v>
      </c>
      <c r="J71" s="70">
        <v>0</v>
      </c>
      <c r="K71" s="133">
        <v>0.91458046144041705</v>
      </c>
      <c r="L71" s="75">
        <f t="shared" si="1"/>
        <v>0</v>
      </c>
    </row>
    <row r="72" spans="2:12" x14ac:dyDescent="0.3">
      <c r="B72" t="s">
        <v>8</v>
      </c>
      <c r="C72" t="s">
        <v>283</v>
      </c>
      <c r="D72" t="s">
        <v>284</v>
      </c>
      <c r="E72" s="71" t="s">
        <v>107</v>
      </c>
      <c r="F72" s="70" t="s">
        <v>107</v>
      </c>
      <c r="G72" s="70" t="s">
        <v>107</v>
      </c>
      <c r="H72" s="70" t="s">
        <v>107</v>
      </c>
      <c r="I72" s="70" t="s">
        <v>107</v>
      </c>
      <c r="J72" s="70">
        <v>0</v>
      </c>
      <c r="K72" s="133">
        <v>0.91458046144041705</v>
      </c>
      <c r="L72" s="75">
        <f t="shared" si="1"/>
        <v>0</v>
      </c>
    </row>
    <row r="73" spans="2:12" x14ac:dyDescent="0.3">
      <c r="B73" t="s">
        <v>8</v>
      </c>
      <c r="C73" t="s">
        <v>285</v>
      </c>
      <c r="D73" t="s">
        <v>286</v>
      </c>
      <c r="E73" s="71" t="s">
        <v>107</v>
      </c>
      <c r="F73" s="70" t="s">
        <v>107</v>
      </c>
      <c r="G73" s="70" t="s">
        <v>107</v>
      </c>
      <c r="H73" s="70" t="s">
        <v>107</v>
      </c>
      <c r="I73" s="70" t="s">
        <v>107</v>
      </c>
      <c r="J73" s="70">
        <v>0</v>
      </c>
      <c r="K73" s="133">
        <v>0.91458046144041705</v>
      </c>
      <c r="L73" s="75">
        <f t="shared" si="1"/>
        <v>0</v>
      </c>
    </row>
    <row r="74" spans="2:12" x14ac:dyDescent="0.3">
      <c r="B74" t="s">
        <v>8</v>
      </c>
      <c r="C74" t="s">
        <v>126</v>
      </c>
      <c r="D74" t="s">
        <v>127</v>
      </c>
      <c r="E74" s="71">
        <v>224341</v>
      </c>
      <c r="F74" s="70">
        <v>263714</v>
      </c>
      <c r="G74" s="70">
        <v>281390</v>
      </c>
      <c r="H74" s="70">
        <v>245571</v>
      </c>
      <c r="I74" s="70">
        <v>189573</v>
      </c>
      <c r="J74" s="70">
        <v>51235</v>
      </c>
      <c r="K74" s="133">
        <v>0.91458046144041705</v>
      </c>
      <c r="L74" s="75">
        <f t="shared" si="1"/>
        <v>46858.529941899767</v>
      </c>
    </row>
    <row r="75" spans="2:12" x14ac:dyDescent="0.3">
      <c r="B75" t="s">
        <v>8</v>
      </c>
      <c r="C75" t="s">
        <v>128</v>
      </c>
      <c r="D75" t="s">
        <v>129</v>
      </c>
      <c r="E75" s="71">
        <v>933909</v>
      </c>
      <c r="F75" s="70">
        <v>761239</v>
      </c>
      <c r="G75" s="70">
        <v>594413</v>
      </c>
      <c r="H75" s="70">
        <v>644956</v>
      </c>
      <c r="I75" s="70">
        <v>499859</v>
      </c>
      <c r="J75" s="70">
        <v>446005</v>
      </c>
      <c r="K75" s="133">
        <v>0.91458046144041705</v>
      </c>
      <c r="L75" s="75">
        <f t="shared" si="1"/>
        <v>407907.45870473323</v>
      </c>
    </row>
    <row r="76" spans="2:12" x14ac:dyDescent="0.3">
      <c r="B76" t="s">
        <v>130</v>
      </c>
      <c r="C76" t="s">
        <v>131</v>
      </c>
      <c r="D76" t="s">
        <v>132</v>
      </c>
      <c r="E76" s="71">
        <v>4142376</v>
      </c>
      <c r="F76" s="70">
        <v>2514374</v>
      </c>
      <c r="G76" s="70">
        <v>2279447</v>
      </c>
      <c r="H76" s="70">
        <v>1204584</v>
      </c>
      <c r="I76" s="70">
        <v>1230013</v>
      </c>
      <c r="J76" s="70">
        <v>512103</v>
      </c>
      <c r="K76" s="133">
        <v>0.91458046144041705</v>
      </c>
      <c r="L76" s="75">
        <f t="shared" si="1"/>
        <v>468359.39804502187</v>
      </c>
    </row>
    <row r="77" spans="2:12" x14ac:dyDescent="0.3">
      <c r="B77" t="s">
        <v>130</v>
      </c>
      <c r="C77" t="s">
        <v>133</v>
      </c>
      <c r="D77" t="s">
        <v>134</v>
      </c>
      <c r="E77" s="71">
        <v>1998327</v>
      </c>
      <c r="F77" s="70">
        <v>1816980</v>
      </c>
      <c r="G77" s="70">
        <v>1823007</v>
      </c>
      <c r="H77" s="70">
        <v>1700778</v>
      </c>
      <c r="I77" s="70">
        <v>1890511</v>
      </c>
      <c r="J77" s="70">
        <v>2036472</v>
      </c>
      <c r="K77" s="133">
        <v>0.91458046144041705</v>
      </c>
      <c r="L77" s="75">
        <f t="shared" si="1"/>
        <v>1862517.501470489</v>
      </c>
    </row>
    <row r="78" spans="2:12" x14ac:dyDescent="0.3">
      <c r="B78" t="s">
        <v>130</v>
      </c>
      <c r="C78" t="s">
        <v>135</v>
      </c>
      <c r="D78" t="s">
        <v>136</v>
      </c>
      <c r="E78" s="71">
        <v>1632775</v>
      </c>
      <c r="F78" s="70">
        <v>1587734</v>
      </c>
      <c r="G78" s="70">
        <v>1690110</v>
      </c>
      <c r="H78" s="70">
        <v>1257148</v>
      </c>
      <c r="I78" s="70">
        <v>1598681</v>
      </c>
      <c r="J78" s="70">
        <v>1013643</v>
      </c>
      <c r="K78" s="133">
        <v>0.91458046144041705</v>
      </c>
      <c r="L78" s="75">
        <f t="shared" si="1"/>
        <v>927058.08267584862</v>
      </c>
    </row>
    <row r="79" spans="2:12" x14ac:dyDescent="0.3">
      <c r="B79" t="s">
        <v>130</v>
      </c>
      <c r="C79" t="s">
        <v>137</v>
      </c>
      <c r="D79" t="s">
        <v>138</v>
      </c>
      <c r="E79" s="71">
        <v>435073</v>
      </c>
      <c r="F79" s="70">
        <v>374875</v>
      </c>
      <c r="G79" s="70">
        <v>426495</v>
      </c>
      <c r="H79" s="70">
        <v>338702</v>
      </c>
      <c r="I79" s="70">
        <v>332372</v>
      </c>
      <c r="J79" s="70">
        <v>317699</v>
      </c>
      <c r="K79" s="133">
        <v>0.91458046144041705</v>
      </c>
      <c r="L79" s="75">
        <f t="shared" si="1"/>
        <v>290561.29801915906</v>
      </c>
    </row>
    <row r="80" spans="2:12" x14ac:dyDescent="0.3">
      <c r="B80" t="s">
        <v>130</v>
      </c>
      <c r="C80" t="s">
        <v>139</v>
      </c>
      <c r="D80" t="s">
        <v>140</v>
      </c>
      <c r="E80" s="71">
        <v>1037822</v>
      </c>
      <c r="F80" s="70">
        <v>975481</v>
      </c>
      <c r="G80" s="70">
        <v>950433</v>
      </c>
      <c r="H80" s="70">
        <v>593906</v>
      </c>
      <c r="I80" s="70">
        <v>778612</v>
      </c>
      <c r="J80" s="70">
        <v>690871</v>
      </c>
      <c r="K80" s="133">
        <v>0.91458046144041705</v>
      </c>
      <c r="L80" s="75">
        <f t="shared" si="1"/>
        <v>631857.11797580239</v>
      </c>
    </row>
    <row r="81" spans="2:12" x14ac:dyDescent="0.3">
      <c r="B81" t="s">
        <v>130</v>
      </c>
      <c r="C81" t="s">
        <v>141</v>
      </c>
      <c r="D81" t="s">
        <v>287</v>
      </c>
      <c r="E81" s="71">
        <v>2279346</v>
      </c>
      <c r="F81" s="70">
        <v>1632052</v>
      </c>
      <c r="G81" s="70">
        <v>1586424</v>
      </c>
      <c r="H81" s="70">
        <v>1132572</v>
      </c>
      <c r="I81" s="70">
        <v>1034710</v>
      </c>
      <c r="J81" s="70">
        <v>511094</v>
      </c>
      <c r="K81" s="133">
        <v>0.91458046144041705</v>
      </c>
      <c r="L81" s="75">
        <f t="shared" si="1"/>
        <v>467436.58635942853</v>
      </c>
    </row>
    <row r="82" spans="2:12" x14ac:dyDescent="0.3">
      <c r="B82" t="s">
        <v>130</v>
      </c>
      <c r="C82" t="s">
        <v>142</v>
      </c>
      <c r="D82" t="s">
        <v>288</v>
      </c>
      <c r="E82" s="71">
        <v>1366945</v>
      </c>
      <c r="F82" s="70">
        <v>963108</v>
      </c>
      <c r="G82" s="70">
        <v>1036100</v>
      </c>
      <c r="H82" s="70">
        <v>749074</v>
      </c>
      <c r="I82" s="70">
        <v>627927</v>
      </c>
      <c r="J82" s="70">
        <v>339182</v>
      </c>
      <c r="K82" s="133">
        <v>0.91458046144041705</v>
      </c>
      <c r="L82" s="75">
        <f t="shared" si="1"/>
        <v>310209.23007228354</v>
      </c>
    </row>
    <row r="83" spans="2:12" x14ac:dyDescent="0.3">
      <c r="B83" t="s">
        <v>130</v>
      </c>
      <c r="C83" t="s">
        <v>143</v>
      </c>
      <c r="D83" t="s">
        <v>144</v>
      </c>
      <c r="E83" s="71">
        <v>1461299</v>
      </c>
      <c r="F83" s="70">
        <v>1386230</v>
      </c>
      <c r="G83" s="70">
        <v>942920</v>
      </c>
      <c r="H83" s="70">
        <v>673480</v>
      </c>
      <c r="I83" s="70">
        <v>628299</v>
      </c>
      <c r="J83" s="70">
        <v>464782</v>
      </c>
      <c r="K83" s="133">
        <v>0.91458046144041705</v>
      </c>
      <c r="L83" s="75">
        <f t="shared" si="1"/>
        <v>425080.53602919989</v>
      </c>
    </row>
    <row r="84" spans="2:12" x14ac:dyDescent="0.3">
      <c r="B84" t="s">
        <v>130</v>
      </c>
      <c r="C84" t="s">
        <v>145</v>
      </c>
      <c r="D84" t="s">
        <v>146</v>
      </c>
      <c r="E84" s="71">
        <v>2532241</v>
      </c>
      <c r="F84" s="70">
        <v>2029622</v>
      </c>
      <c r="G84" s="70">
        <v>1694540</v>
      </c>
      <c r="H84" s="70">
        <v>2212385</v>
      </c>
      <c r="I84" s="70">
        <v>2741520</v>
      </c>
      <c r="J84" s="70">
        <v>2662579</v>
      </c>
      <c r="K84" s="133">
        <v>0.91458046144041705</v>
      </c>
      <c r="L84" s="75">
        <f t="shared" si="1"/>
        <v>2435142.7304415642</v>
      </c>
    </row>
    <row r="85" spans="2:12" x14ac:dyDescent="0.3">
      <c r="B85" t="s">
        <v>130</v>
      </c>
      <c r="C85" t="s">
        <v>147</v>
      </c>
      <c r="D85" t="s">
        <v>148</v>
      </c>
      <c r="E85" s="71">
        <v>744380</v>
      </c>
      <c r="F85" s="70">
        <v>695185</v>
      </c>
      <c r="G85" s="70">
        <v>615978</v>
      </c>
      <c r="H85" s="70">
        <v>603055</v>
      </c>
      <c r="I85" s="70">
        <v>519079</v>
      </c>
      <c r="J85" s="70">
        <v>294994</v>
      </c>
      <c r="K85" s="133">
        <v>0.91458046144041705</v>
      </c>
      <c r="L85" s="75">
        <f t="shared" si="1"/>
        <v>269795.74864215439</v>
      </c>
    </row>
    <row r="86" spans="2:12" x14ac:dyDescent="0.3">
      <c r="B86" t="s">
        <v>130</v>
      </c>
      <c r="C86" t="s">
        <v>149</v>
      </c>
      <c r="D86" t="s">
        <v>150</v>
      </c>
      <c r="E86" s="71">
        <v>329295</v>
      </c>
      <c r="F86" s="70">
        <v>238790</v>
      </c>
      <c r="G86" s="70">
        <v>181446</v>
      </c>
      <c r="H86" s="70">
        <v>141565</v>
      </c>
      <c r="I86" s="70">
        <v>46790</v>
      </c>
      <c r="J86" s="70">
        <v>0</v>
      </c>
      <c r="K86" s="133">
        <v>0.91458046144041705</v>
      </c>
      <c r="L86" s="75">
        <f t="shared" si="1"/>
        <v>0</v>
      </c>
    </row>
    <row r="87" spans="2:12" x14ac:dyDescent="0.3">
      <c r="B87" t="s">
        <v>130</v>
      </c>
      <c r="C87" t="s">
        <v>151</v>
      </c>
      <c r="D87" t="s">
        <v>152</v>
      </c>
      <c r="E87" s="71">
        <v>1249465</v>
      </c>
      <c r="F87" s="70">
        <v>1168930</v>
      </c>
      <c r="G87" s="70">
        <v>965396</v>
      </c>
      <c r="H87" s="70">
        <v>644380</v>
      </c>
      <c r="I87" s="70">
        <v>666278</v>
      </c>
      <c r="J87" s="70">
        <v>667124</v>
      </c>
      <c r="K87" s="133">
        <v>0.91458046144041705</v>
      </c>
      <c r="L87" s="75">
        <f t="shared" si="1"/>
        <v>610138.57575797674</v>
      </c>
    </row>
    <row r="88" spans="2:12" x14ac:dyDescent="0.3">
      <c r="B88" t="s">
        <v>130</v>
      </c>
      <c r="C88" t="s">
        <v>153</v>
      </c>
      <c r="D88" t="s">
        <v>154</v>
      </c>
      <c r="E88" s="71">
        <v>1344802</v>
      </c>
      <c r="F88" s="70">
        <v>1016965</v>
      </c>
      <c r="G88" s="70">
        <v>1300785</v>
      </c>
      <c r="H88" s="70">
        <v>1042225</v>
      </c>
      <c r="I88" s="70">
        <v>1045475</v>
      </c>
      <c r="J88" s="70">
        <v>846378</v>
      </c>
      <c r="K88" s="133">
        <v>0.91458046144041705</v>
      </c>
      <c r="L88" s="75">
        <f t="shared" si="1"/>
        <v>774080.78179301729</v>
      </c>
    </row>
    <row r="89" spans="2:12" x14ac:dyDescent="0.3">
      <c r="B89" t="s">
        <v>130</v>
      </c>
      <c r="C89" t="s">
        <v>155</v>
      </c>
      <c r="D89" t="s">
        <v>156</v>
      </c>
      <c r="E89" s="71">
        <v>547822</v>
      </c>
      <c r="F89" s="70">
        <v>381275</v>
      </c>
      <c r="G89" s="70">
        <v>353065</v>
      </c>
      <c r="H89" s="70">
        <v>243916</v>
      </c>
      <c r="I89" s="70">
        <v>255069</v>
      </c>
      <c r="J89" s="70">
        <v>143128</v>
      </c>
      <c r="K89" s="133">
        <v>0.91458046144041705</v>
      </c>
      <c r="L89" s="75">
        <f t="shared" si="1"/>
        <v>130902.07228504401</v>
      </c>
    </row>
    <row r="90" spans="2:12" x14ac:dyDescent="0.3">
      <c r="B90" t="s">
        <v>130</v>
      </c>
      <c r="C90" t="s">
        <v>157</v>
      </c>
      <c r="D90" t="s">
        <v>158</v>
      </c>
      <c r="E90" s="71">
        <v>3259538</v>
      </c>
      <c r="F90" s="70">
        <v>4706225</v>
      </c>
      <c r="G90" s="70">
        <v>4154382</v>
      </c>
      <c r="H90" s="70">
        <v>2677209</v>
      </c>
      <c r="I90" s="70">
        <v>3057409</v>
      </c>
      <c r="J90" s="70">
        <v>2085586</v>
      </c>
      <c r="K90" s="133">
        <v>0.91458046144041705</v>
      </c>
      <c r="L90" s="75">
        <f t="shared" si="1"/>
        <v>1907436.2062536736</v>
      </c>
    </row>
    <row r="91" spans="2:12" x14ac:dyDescent="0.3">
      <c r="B91" t="s">
        <v>130</v>
      </c>
      <c r="C91" t="s">
        <v>159</v>
      </c>
      <c r="D91" t="s">
        <v>160</v>
      </c>
      <c r="E91" s="71">
        <v>492347</v>
      </c>
      <c r="F91" s="70">
        <v>341339</v>
      </c>
      <c r="G91" s="70">
        <v>370630</v>
      </c>
      <c r="H91" s="70">
        <v>266877</v>
      </c>
      <c r="I91" s="70">
        <v>424465</v>
      </c>
      <c r="J91" s="70">
        <v>288144</v>
      </c>
      <c r="K91" s="133">
        <v>0.91458046144041705</v>
      </c>
      <c r="L91" s="75">
        <f t="shared" si="1"/>
        <v>263530.87248128752</v>
      </c>
    </row>
    <row r="92" spans="2:12" x14ac:dyDescent="0.3">
      <c r="B92" t="s">
        <v>130</v>
      </c>
      <c r="C92" t="s">
        <v>161</v>
      </c>
      <c r="D92" t="s">
        <v>162</v>
      </c>
      <c r="E92" s="71">
        <v>692863</v>
      </c>
      <c r="F92" s="70">
        <v>563290</v>
      </c>
      <c r="G92" s="70">
        <v>330729</v>
      </c>
      <c r="H92" s="70">
        <v>169416</v>
      </c>
      <c r="I92" s="70">
        <v>164271</v>
      </c>
      <c r="J92" s="70">
        <v>130657</v>
      </c>
      <c r="K92" s="133">
        <v>0.91458046144041705</v>
      </c>
      <c r="L92" s="75">
        <f t="shared" si="1"/>
        <v>119496.33935042057</v>
      </c>
    </row>
    <row r="93" spans="2:12" x14ac:dyDescent="0.3">
      <c r="B93" t="s">
        <v>130</v>
      </c>
      <c r="C93" t="s">
        <v>163</v>
      </c>
      <c r="D93" t="s">
        <v>164</v>
      </c>
      <c r="E93" s="71">
        <v>4466076</v>
      </c>
      <c r="F93" s="70">
        <v>2243146</v>
      </c>
      <c r="G93" s="70">
        <v>1935102</v>
      </c>
      <c r="H93" s="70">
        <v>1267398</v>
      </c>
      <c r="I93" s="70">
        <v>1667402</v>
      </c>
      <c r="J93" s="70">
        <v>1188417</v>
      </c>
      <c r="K93" s="133">
        <v>0.91458046144041705</v>
      </c>
      <c r="L93" s="75">
        <f t="shared" si="1"/>
        <v>1086902.9682436362</v>
      </c>
    </row>
    <row r="94" spans="2:12" x14ac:dyDescent="0.3">
      <c r="B94" t="s">
        <v>130</v>
      </c>
      <c r="C94" t="s">
        <v>165</v>
      </c>
      <c r="D94" t="s">
        <v>166</v>
      </c>
      <c r="E94" s="71">
        <v>692524</v>
      </c>
      <c r="F94" s="70">
        <v>722540</v>
      </c>
      <c r="G94" s="70">
        <v>935875</v>
      </c>
      <c r="H94" s="70">
        <v>837898</v>
      </c>
      <c r="I94" s="70">
        <v>757067</v>
      </c>
      <c r="J94" s="70">
        <v>831531</v>
      </c>
      <c r="K94" s="133">
        <v>0.91458046144041705</v>
      </c>
      <c r="L94" s="75">
        <f t="shared" si="1"/>
        <v>760502.00568201148</v>
      </c>
    </row>
    <row r="95" spans="2:12" x14ac:dyDescent="0.3">
      <c r="B95" t="s">
        <v>130</v>
      </c>
      <c r="C95" t="s">
        <v>167</v>
      </c>
      <c r="D95" t="s">
        <v>168</v>
      </c>
      <c r="E95" s="71">
        <v>2009264</v>
      </c>
      <c r="F95" s="70">
        <v>1170545</v>
      </c>
      <c r="G95" s="70">
        <v>1255719</v>
      </c>
      <c r="H95" s="70">
        <v>818488</v>
      </c>
      <c r="I95" s="70">
        <v>812032</v>
      </c>
      <c r="J95" s="70">
        <v>480521</v>
      </c>
      <c r="K95" s="133">
        <v>0.91458046144041705</v>
      </c>
      <c r="L95" s="75">
        <f t="shared" si="1"/>
        <v>439475.11791181064</v>
      </c>
    </row>
    <row r="96" spans="2:12" x14ac:dyDescent="0.3">
      <c r="B96" t="s">
        <v>130</v>
      </c>
      <c r="C96" t="s">
        <v>169</v>
      </c>
      <c r="D96" t="s">
        <v>170</v>
      </c>
      <c r="E96" s="71">
        <v>1495994</v>
      </c>
      <c r="F96" s="70">
        <v>1956589</v>
      </c>
      <c r="G96" s="70">
        <v>2051881</v>
      </c>
      <c r="H96" s="70">
        <v>1330619</v>
      </c>
      <c r="I96" s="70">
        <v>1409428</v>
      </c>
      <c r="J96" s="70">
        <v>914351</v>
      </c>
      <c r="K96" s="133">
        <v>0.91458046144041705</v>
      </c>
      <c r="L96" s="75">
        <f t="shared" si="1"/>
        <v>836247.55949850671</v>
      </c>
    </row>
    <row r="97" spans="2:12" x14ac:dyDescent="0.3">
      <c r="B97" t="s">
        <v>130</v>
      </c>
      <c r="C97" t="s">
        <v>171</v>
      </c>
      <c r="D97" t="s">
        <v>172</v>
      </c>
      <c r="E97" s="71">
        <v>3549885</v>
      </c>
      <c r="F97" s="70">
        <v>3400312</v>
      </c>
      <c r="G97" s="70">
        <v>3269914</v>
      </c>
      <c r="H97" s="70">
        <v>4002422</v>
      </c>
      <c r="I97" s="70">
        <v>3893305</v>
      </c>
      <c r="J97" s="70">
        <v>2666070</v>
      </c>
      <c r="K97" s="133">
        <v>0.91458046144041705</v>
      </c>
      <c r="L97" s="75">
        <f t="shared" si="1"/>
        <v>2438335.5308324527</v>
      </c>
    </row>
    <row r="98" spans="2:12" x14ac:dyDescent="0.3">
      <c r="B98" t="s">
        <v>130</v>
      </c>
      <c r="C98" t="s">
        <v>173</v>
      </c>
      <c r="D98" t="s">
        <v>174</v>
      </c>
      <c r="E98" s="71">
        <v>1092622</v>
      </c>
      <c r="F98" s="70">
        <v>805364</v>
      </c>
      <c r="G98" s="70">
        <v>871099</v>
      </c>
      <c r="H98" s="70">
        <v>737738</v>
      </c>
      <c r="I98" s="70">
        <v>597135</v>
      </c>
      <c r="J98" s="70">
        <v>524870</v>
      </c>
      <c r="K98" s="133">
        <v>0.91458046144041705</v>
      </c>
      <c r="L98" s="75">
        <f t="shared" si="1"/>
        <v>480035.84679623169</v>
      </c>
    </row>
    <row r="99" spans="2:12" x14ac:dyDescent="0.3">
      <c r="B99" t="s">
        <v>130</v>
      </c>
      <c r="C99" t="s">
        <v>175</v>
      </c>
      <c r="D99" t="s">
        <v>176</v>
      </c>
      <c r="E99" s="71">
        <v>932366</v>
      </c>
      <c r="F99" s="70">
        <v>824429</v>
      </c>
      <c r="G99" s="70">
        <v>930268</v>
      </c>
      <c r="H99" s="70">
        <v>579929</v>
      </c>
      <c r="I99" s="70">
        <v>504053</v>
      </c>
      <c r="J99" s="70">
        <v>468433</v>
      </c>
      <c r="K99" s="133">
        <v>0.91458046144041705</v>
      </c>
      <c r="L99" s="75">
        <f t="shared" si="1"/>
        <v>428419.66929391888</v>
      </c>
    </row>
    <row r="100" spans="2:12" x14ac:dyDescent="0.3">
      <c r="B100" t="s">
        <v>130</v>
      </c>
      <c r="C100" t="s">
        <v>177</v>
      </c>
      <c r="D100" t="s">
        <v>178</v>
      </c>
      <c r="E100" s="71">
        <v>1027472</v>
      </c>
      <c r="F100" s="70">
        <v>1046967</v>
      </c>
      <c r="G100" s="70">
        <v>1063671</v>
      </c>
      <c r="H100" s="70">
        <v>786051</v>
      </c>
      <c r="I100" s="70">
        <v>523838</v>
      </c>
      <c r="J100" s="70">
        <v>581410</v>
      </c>
      <c r="K100" s="133">
        <v>0.91458046144041705</v>
      </c>
      <c r="L100" s="75">
        <f t="shared" si="1"/>
        <v>531746.22608607286</v>
      </c>
    </row>
    <row r="101" spans="2:12" x14ac:dyDescent="0.3">
      <c r="B101" t="s">
        <v>130</v>
      </c>
      <c r="C101" t="s">
        <v>179</v>
      </c>
      <c r="D101" t="s">
        <v>180</v>
      </c>
      <c r="E101" s="71">
        <v>3281203</v>
      </c>
      <c r="F101" s="70">
        <v>2900746</v>
      </c>
      <c r="G101" s="70">
        <v>3115254</v>
      </c>
      <c r="H101" s="70">
        <v>2574057</v>
      </c>
      <c r="I101" s="70">
        <v>2491878</v>
      </c>
      <c r="J101" s="70">
        <v>3039734</v>
      </c>
      <c r="K101" s="133">
        <v>0.91458046144041705</v>
      </c>
      <c r="L101" s="75">
        <f t="shared" si="1"/>
        <v>2780081.3243761249</v>
      </c>
    </row>
    <row r="102" spans="2:12" x14ac:dyDescent="0.3">
      <c r="B102" t="s">
        <v>130</v>
      </c>
      <c r="C102" t="s">
        <v>181</v>
      </c>
      <c r="D102" t="s">
        <v>182</v>
      </c>
      <c r="E102" s="71">
        <v>26218</v>
      </c>
      <c r="F102" s="70">
        <v>29480</v>
      </c>
      <c r="G102" s="70">
        <v>13219</v>
      </c>
      <c r="H102" s="70">
        <v>5629</v>
      </c>
      <c r="I102" s="70">
        <v>8764</v>
      </c>
      <c r="J102" s="70">
        <v>30639</v>
      </c>
      <c r="K102" s="133">
        <v>0.91458046144041705</v>
      </c>
      <c r="L102" s="75">
        <f t="shared" si="1"/>
        <v>28021.830758072938</v>
      </c>
    </row>
    <row r="103" spans="2:12" x14ac:dyDescent="0.3">
      <c r="B103" t="s">
        <v>130</v>
      </c>
      <c r="C103" t="s">
        <v>183</v>
      </c>
      <c r="D103" t="s">
        <v>184</v>
      </c>
      <c r="E103" s="71">
        <v>218179</v>
      </c>
      <c r="F103" s="70">
        <v>178231</v>
      </c>
      <c r="G103" s="70">
        <v>142410</v>
      </c>
      <c r="H103" s="70">
        <v>143198</v>
      </c>
      <c r="I103" s="70">
        <v>117126</v>
      </c>
      <c r="J103" s="70">
        <v>96015</v>
      </c>
      <c r="K103" s="133">
        <v>0.91458046144041705</v>
      </c>
      <c r="L103" s="75">
        <f t="shared" si="1"/>
        <v>87813.44300520164</v>
      </c>
    </row>
    <row r="104" spans="2:12" x14ac:dyDescent="0.3">
      <c r="B104" t="s">
        <v>130</v>
      </c>
      <c r="C104" t="s">
        <v>185</v>
      </c>
      <c r="D104" t="s">
        <v>186</v>
      </c>
      <c r="E104" s="71">
        <v>1134417</v>
      </c>
      <c r="F104" s="70">
        <v>2243330</v>
      </c>
      <c r="G104" s="70">
        <v>2107292</v>
      </c>
      <c r="H104" s="70">
        <v>3044511</v>
      </c>
      <c r="I104" s="70">
        <v>1767545</v>
      </c>
      <c r="J104" s="70">
        <v>752007</v>
      </c>
      <c r="K104" s="133">
        <v>0.91458046144041705</v>
      </c>
      <c r="L104" s="75">
        <f t="shared" si="1"/>
        <v>687770.90906642366</v>
      </c>
    </row>
    <row r="105" spans="2:12" x14ac:dyDescent="0.3">
      <c r="B105" t="s">
        <v>130</v>
      </c>
      <c r="C105" t="s">
        <v>187</v>
      </c>
      <c r="D105" t="s">
        <v>188</v>
      </c>
      <c r="E105" s="71">
        <v>153689</v>
      </c>
      <c r="F105" s="70">
        <v>202738</v>
      </c>
      <c r="G105" s="70">
        <v>197038</v>
      </c>
      <c r="H105" s="70">
        <v>329024</v>
      </c>
      <c r="I105" s="70">
        <v>171151</v>
      </c>
      <c r="J105" s="70">
        <v>279787</v>
      </c>
      <c r="K105" s="133">
        <v>0.91458046144041705</v>
      </c>
      <c r="L105" s="75">
        <f t="shared" si="1"/>
        <v>255887.72356502997</v>
      </c>
    </row>
    <row r="106" spans="2:12" x14ac:dyDescent="0.3">
      <c r="B106" t="s">
        <v>130</v>
      </c>
      <c r="C106" t="s">
        <v>189</v>
      </c>
      <c r="D106" t="s">
        <v>190</v>
      </c>
      <c r="E106" s="71" t="s">
        <v>107</v>
      </c>
      <c r="F106" s="70">
        <v>38049</v>
      </c>
      <c r="G106" s="70">
        <v>40082</v>
      </c>
      <c r="H106" s="70">
        <v>28604</v>
      </c>
      <c r="I106" s="70">
        <v>6883</v>
      </c>
      <c r="J106" s="70">
        <v>4430</v>
      </c>
      <c r="K106" s="133">
        <v>0.91458046144041705</v>
      </c>
      <c r="L106" s="75">
        <f t="shared" si="1"/>
        <v>4051.5914441810473</v>
      </c>
    </row>
    <row r="107" spans="2:12" x14ac:dyDescent="0.3">
      <c r="B107" t="s">
        <v>130</v>
      </c>
      <c r="C107" t="s">
        <v>191</v>
      </c>
      <c r="D107" t="s">
        <v>192</v>
      </c>
      <c r="E107" s="71">
        <v>382898</v>
      </c>
      <c r="F107" s="70">
        <v>395322</v>
      </c>
      <c r="G107" s="70">
        <v>493002</v>
      </c>
      <c r="H107" s="70">
        <v>330079</v>
      </c>
      <c r="I107" s="70">
        <v>488479</v>
      </c>
      <c r="J107" s="70">
        <v>361471</v>
      </c>
      <c r="K107" s="133">
        <v>0.91458046144041705</v>
      </c>
      <c r="L107" s="75">
        <f t="shared" si="1"/>
        <v>330594.313977329</v>
      </c>
    </row>
    <row r="108" spans="2:12" x14ac:dyDescent="0.3">
      <c r="B108" t="s">
        <v>4</v>
      </c>
      <c r="C108" t="s">
        <v>193</v>
      </c>
      <c r="D108" t="s">
        <v>194</v>
      </c>
      <c r="E108" s="71">
        <v>321082</v>
      </c>
      <c r="F108" s="70">
        <v>254375</v>
      </c>
      <c r="G108" s="70">
        <v>358635</v>
      </c>
      <c r="H108" s="70">
        <v>234462</v>
      </c>
      <c r="I108" s="70">
        <v>259073</v>
      </c>
      <c r="J108" s="70">
        <v>185157</v>
      </c>
      <c r="K108" s="133">
        <v>0.91458046144041705</v>
      </c>
      <c r="L108" s="75">
        <f t="shared" si="1"/>
        <v>169340.97449892329</v>
      </c>
    </row>
    <row r="109" spans="2:12" x14ac:dyDescent="0.3">
      <c r="B109" t="s">
        <v>4</v>
      </c>
      <c r="C109" t="s">
        <v>195</v>
      </c>
      <c r="D109" t="s">
        <v>196</v>
      </c>
      <c r="E109" s="71">
        <v>604724</v>
      </c>
      <c r="F109" s="70">
        <v>638258</v>
      </c>
      <c r="G109" s="70">
        <v>421913</v>
      </c>
      <c r="H109" s="70">
        <v>268975</v>
      </c>
      <c r="I109" s="70">
        <v>288972</v>
      </c>
      <c r="J109" s="70">
        <v>193297</v>
      </c>
      <c r="K109" s="133">
        <v>0.91458046144041705</v>
      </c>
      <c r="L109" s="75">
        <f t="shared" si="1"/>
        <v>176785.6594550483</v>
      </c>
    </row>
    <row r="110" spans="2:12" x14ac:dyDescent="0.3">
      <c r="B110" t="s">
        <v>4</v>
      </c>
      <c r="C110" t="s">
        <v>197</v>
      </c>
      <c r="D110" t="s">
        <v>198</v>
      </c>
      <c r="E110" s="71">
        <v>1375747</v>
      </c>
      <c r="F110" s="70">
        <v>1142267</v>
      </c>
      <c r="G110" s="70">
        <v>1363710</v>
      </c>
      <c r="H110" s="70">
        <v>937976</v>
      </c>
      <c r="I110" s="70">
        <v>757513</v>
      </c>
      <c r="J110" s="70">
        <v>828653</v>
      </c>
      <c r="K110" s="133">
        <v>0.91458046144041705</v>
      </c>
      <c r="L110" s="75">
        <f t="shared" ref="L110:L129" si="2">(J110*K110)</f>
        <v>757869.84311398596</v>
      </c>
    </row>
    <row r="111" spans="2:12" x14ac:dyDescent="0.3">
      <c r="B111" t="s">
        <v>4</v>
      </c>
      <c r="C111" t="s">
        <v>199</v>
      </c>
      <c r="D111" t="s">
        <v>200</v>
      </c>
      <c r="E111" s="71">
        <v>373946</v>
      </c>
      <c r="F111" s="70">
        <v>309447</v>
      </c>
      <c r="G111" s="70">
        <v>295312</v>
      </c>
      <c r="H111" s="70">
        <v>197460</v>
      </c>
      <c r="I111" s="70">
        <v>173676</v>
      </c>
      <c r="J111" s="70">
        <v>114165</v>
      </c>
      <c r="K111" s="133">
        <v>0.91458046144041705</v>
      </c>
      <c r="L111" s="75">
        <f t="shared" si="2"/>
        <v>104413.07838034521</v>
      </c>
    </row>
    <row r="112" spans="2:12" x14ac:dyDescent="0.3">
      <c r="B112" t="s">
        <v>4</v>
      </c>
      <c r="C112" t="s">
        <v>201</v>
      </c>
      <c r="D112" t="s">
        <v>202</v>
      </c>
      <c r="E112" s="71">
        <v>1845872</v>
      </c>
      <c r="F112" s="70">
        <v>1698847</v>
      </c>
      <c r="G112" s="70">
        <v>1522701</v>
      </c>
      <c r="H112" s="70">
        <v>1696344</v>
      </c>
      <c r="I112" s="70">
        <v>1809501</v>
      </c>
      <c r="J112" s="70">
        <v>1702300</v>
      </c>
      <c r="K112" s="133">
        <v>0.91458046144041705</v>
      </c>
      <c r="L112" s="75">
        <f t="shared" si="2"/>
        <v>1556890.3195100219</v>
      </c>
    </row>
    <row r="113" spans="2:12" x14ac:dyDescent="0.3">
      <c r="B113" t="s">
        <v>4</v>
      </c>
      <c r="C113" t="s">
        <v>203</v>
      </c>
      <c r="D113" t="s">
        <v>204</v>
      </c>
      <c r="E113" s="71">
        <v>3709337</v>
      </c>
      <c r="F113" s="70">
        <v>3270391</v>
      </c>
      <c r="G113" s="70">
        <v>2868031</v>
      </c>
      <c r="H113" s="70">
        <v>2344705</v>
      </c>
      <c r="I113" s="70">
        <v>2160397</v>
      </c>
      <c r="J113" s="70">
        <v>1488861</v>
      </c>
      <c r="K113" s="133">
        <v>0.91458046144041705</v>
      </c>
      <c r="L113" s="75">
        <f t="shared" si="2"/>
        <v>1361683.1804006407</v>
      </c>
    </row>
    <row r="114" spans="2:12" x14ac:dyDescent="0.3">
      <c r="B114" t="s">
        <v>4</v>
      </c>
      <c r="C114" t="s">
        <v>205</v>
      </c>
      <c r="D114" t="s">
        <v>206</v>
      </c>
      <c r="E114" s="71">
        <v>464069</v>
      </c>
      <c r="F114" s="70">
        <v>337169</v>
      </c>
      <c r="G114" s="70">
        <v>225756</v>
      </c>
      <c r="H114" s="70">
        <v>209852</v>
      </c>
      <c r="I114" s="70">
        <v>98112</v>
      </c>
      <c r="J114" s="70">
        <v>261879</v>
      </c>
      <c r="K114" s="133">
        <v>0.91458046144041705</v>
      </c>
      <c r="L114" s="75">
        <f t="shared" si="2"/>
        <v>239509.41666155498</v>
      </c>
    </row>
    <row r="115" spans="2:12" x14ac:dyDescent="0.3">
      <c r="B115" t="s">
        <v>4</v>
      </c>
      <c r="C115" t="s">
        <v>207</v>
      </c>
      <c r="D115" t="s">
        <v>208</v>
      </c>
      <c r="E115" s="71">
        <v>1318357</v>
      </c>
      <c r="F115" s="70">
        <v>1353211</v>
      </c>
      <c r="G115" s="70">
        <v>677488</v>
      </c>
      <c r="H115" s="70">
        <v>938271</v>
      </c>
      <c r="I115" s="70">
        <v>1039281</v>
      </c>
      <c r="J115" s="70">
        <v>1094074</v>
      </c>
      <c r="K115" s="133">
        <v>0.91458046144041705</v>
      </c>
      <c r="L115" s="75">
        <f t="shared" si="2"/>
        <v>1000618.7037699629</v>
      </c>
    </row>
    <row r="116" spans="2:12" x14ac:dyDescent="0.3">
      <c r="B116" t="s">
        <v>4</v>
      </c>
      <c r="C116" t="s">
        <v>209</v>
      </c>
      <c r="D116" t="s">
        <v>210</v>
      </c>
      <c r="E116" s="71">
        <v>791757</v>
      </c>
      <c r="F116" s="70">
        <v>511584</v>
      </c>
      <c r="G116" s="70">
        <v>459423</v>
      </c>
      <c r="H116" s="70">
        <v>339675</v>
      </c>
      <c r="I116" s="70">
        <v>234505</v>
      </c>
      <c r="J116" s="70">
        <v>220423</v>
      </c>
      <c r="K116" s="133">
        <v>0.91458046144041705</v>
      </c>
      <c r="L116" s="75">
        <f t="shared" si="2"/>
        <v>201594.56905208106</v>
      </c>
    </row>
    <row r="117" spans="2:12" x14ac:dyDescent="0.3">
      <c r="B117" t="s">
        <v>4</v>
      </c>
      <c r="C117" t="s">
        <v>211</v>
      </c>
      <c r="D117" t="s">
        <v>212</v>
      </c>
      <c r="E117" s="71">
        <v>223200</v>
      </c>
      <c r="F117" s="70">
        <v>253940</v>
      </c>
      <c r="G117" s="70">
        <v>478476</v>
      </c>
      <c r="H117" s="70">
        <v>400814</v>
      </c>
      <c r="I117" s="70">
        <v>944771</v>
      </c>
      <c r="J117" s="70">
        <v>338796</v>
      </c>
      <c r="K117" s="133">
        <v>0.91458046144041705</v>
      </c>
      <c r="L117" s="75">
        <f t="shared" si="2"/>
        <v>309856.20201416756</v>
      </c>
    </row>
    <row r="118" spans="2:12" x14ac:dyDescent="0.3">
      <c r="B118" t="s">
        <v>4</v>
      </c>
      <c r="C118" t="s">
        <v>213</v>
      </c>
      <c r="D118" t="s">
        <v>214</v>
      </c>
      <c r="E118" s="71">
        <v>678689</v>
      </c>
      <c r="F118" s="70">
        <v>549737</v>
      </c>
      <c r="G118" s="70">
        <v>859831</v>
      </c>
      <c r="H118" s="70">
        <v>529676</v>
      </c>
      <c r="I118" s="70">
        <v>435018</v>
      </c>
      <c r="J118" s="70">
        <v>16850</v>
      </c>
      <c r="K118" s="133">
        <v>0.91458046144041705</v>
      </c>
      <c r="L118" s="75">
        <f t="shared" si="2"/>
        <v>15410.680775271027</v>
      </c>
    </row>
    <row r="119" spans="2:12" x14ac:dyDescent="0.3">
      <c r="B119" t="s">
        <v>4</v>
      </c>
      <c r="C119" t="s">
        <v>215</v>
      </c>
      <c r="D119" t="s">
        <v>216</v>
      </c>
      <c r="E119" s="71">
        <v>465225</v>
      </c>
      <c r="F119" s="70">
        <v>356198</v>
      </c>
      <c r="G119" s="70">
        <v>390486</v>
      </c>
      <c r="H119" s="70">
        <v>276637</v>
      </c>
      <c r="I119" s="70">
        <v>252127</v>
      </c>
      <c r="J119" s="70">
        <v>29642</v>
      </c>
      <c r="K119" s="133">
        <v>0.91458046144041705</v>
      </c>
      <c r="L119" s="75">
        <f t="shared" si="2"/>
        <v>27109.994038016841</v>
      </c>
    </row>
    <row r="120" spans="2:12" x14ac:dyDescent="0.3">
      <c r="B120" t="s">
        <v>4</v>
      </c>
      <c r="C120" t="s">
        <v>217</v>
      </c>
      <c r="D120" t="s">
        <v>218</v>
      </c>
      <c r="E120" s="71">
        <v>622382</v>
      </c>
      <c r="F120" s="70">
        <v>625955</v>
      </c>
      <c r="G120" s="70">
        <v>413623</v>
      </c>
      <c r="H120" s="70">
        <v>257731</v>
      </c>
      <c r="I120" s="70">
        <v>597469</v>
      </c>
      <c r="J120" s="70">
        <v>464435</v>
      </c>
      <c r="K120" s="133">
        <v>0.91458046144041705</v>
      </c>
      <c r="L120" s="75">
        <f t="shared" si="2"/>
        <v>424763.17660908011</v>
      </c>
    </row>
    <row r="121" spans="2:12" x14ac:dyDescent="0.3">
      <c r="B121" t="s">
        <v>4</v>
      </c>
      <c r="C121" t="s">
        <v>219</v>
      </c>
      <c r="D121" t="s">
        <v>220</v>
      </c>
      <c r="E121" s="71">
        <v>3603987</v>
      </c>
      <c r="F121" s="70">
        <v>3151417</v>
      </c>
      <c r="G121" s="70">
        <v>2572991</v>
      </c>
      <c r="H121" s="70">
        <v>2581437</v>
      </c>
      <c r="I121" s="70">
        <v>2561510</v>
      </c>
      <c r="J121" s="70">
        <v>1951223</v>
      </c>
      <c r="K121" s="133">
        <v>0.91458046144041705</v>
      </c>
      <c r="L121" s="75">
        <f t="shared" si="2"/>
        <v>1784550.4317131548</v>
      </c>
    </row>
    <row r="122" spans="2:12" x14ac:dyDescent="0.3">
      <c r="B122" t="s">
        <v>4</v>
      </c>
      <c r="C122" t="s">
        <v>221</v>
      </c>
      <c r="D122" t="s">
        <v>222</v>
      </c>
      <c r="E122" s="71">
        <v>1902230</v>
      </c>
      <c r="F122" s="70">
        <v>1883424</v>
      </c>
      <c r="G122" s="70">
        <v>1795995</v>
      </c>
      <c r="H122" s="70">
        <v>1427620</v>
      </c>
      <c r="I122" s="70">
        <v>1323536</v>
      </c>
      <c r="J122" s="70">
        <v>1436367</v>
      </c>
      <c r="K122" s="133">
        <v>0.91458046144041705</v>
      </c>
      <c r="L122" s="75">
        <f t="shared" si="2"/>
        <v>1313673.1936577875</v>
      </c>
    </row>
    <row r="123" spans="2:12" x14ac:dyDescent="0.3">
      <c r="B123" t="s">
        <v>4</v>
      </c>
      <c r="C123" t="s">
        <v>223</v>
      </c>
      <c r="D123" t="s">
        <v>224</v>
      </c>
      <c r="E123" s="71">
        <v>329285</v>
      </c>
      <c r="F123" s="70">
        <v>316005</v>
      </c>
      <c r="G123" s="70">
        <v>338425</v>
      </c>
      <c r="H123" s="70">
        <v>367961</v>
      </c>
      <c r="I123" s="70">
        <v>194869</v>
      </c>
      <c r="J123" s="70">
        <v>174041</v>
      </c>
      <c r="K123" s="133">
        <v>0.91458046144041705</v>
      </c>
      <c r="L123" s="75">
        <f t="shared" si="2"/>
        <v>159174.49808955163</v>
      </c>
    </row>
    <row r="124" spans="2:12" x14ac:dyDescent="0.3">
      <c r="B124" t="s">
        <v>4</v>
      </c>
      <c r="C124" t="s">
        <v>225</v>
      </c>
      <c r="D124" t="s">
        <v>226</v>
      </c>
      <c r="E124" s="71">
        <v>322501</v>
      </c>
      <c r="F124" s="70">
        <v>323471</v>
      </c>
      <c r="G124" s="70">
        <v>324154</v>
      </c>
      <c r="H124" s="70">
        <v>474592</v>
      </c>
      <c r="I124" s="70">
        <v>292387</v>
      </c>
      <c r="J124" s="70">
        <v>295730</v>
      </c>
      <c r="K124" s="133">
        <v>0.91458046144041705</v>
      </c>
      <c r="L124" s="75">
        <f t="shared" si="2"/>
        <v>270468.87986177451</v>
      </c>
    </row>
    <row r="125" spans="2:12" x14ac:dyDescent="0.3">
      <c r="B125" t="s">
        <v>4</v>
      </c>
      <c r="C125" t="s">
        <v>227</v>
      </c>
      <c r="D125" t="s">
        <v>228</v>
      </c>
      <c r="E125" s="71">
        <v>260464</v>
      </c>
      <c r="F125" s="70">
        <v>257513</v>
      </c>
      <c r="G125" s="70">
        <v>227889</v>
      </c>
      <c r="H125" s="70">
        <v>199618</v>
      </c>
      <c r="I125" s="70">
        <v>180992</v>
      </c>
      <c r="J125" s="70">
        <v>0</v>
      </c>
      <c r="K125" s="133">
        <v>0.91458046144041705</v>
      </c>
      <c r="L125" s="75">
        <f t="shared" si="2"/>
        <v>0</v>
      </c>
    </row>
    <row r="126" spans="2:12" x14ac:dyDescent="0.3">
      <c r="B126" t="s">
        <v>4</v>
      </c>
      <c r="C126" t="s">
        <v>229</v>
      </c>
      <c r="D126" t="s">
        <v>230</v>
      </c>
      <c r="E126" s="71">
        <v>194387</v>
      </c>
      <c r="F126" s="70">
        <v>185903</v>
      </c>
      <c r="G126" s="70">
        <v>160077</v>
      </c>
      <c r="H126" s="70">
        <v>172245</v>
      </c>
      <c r="I126" s="70">
        <v>113147</v>
      </c>
      <c r="J126" s="70">
        <v>202950</v>
      </c>
      <c r="K126" s="133">
        <v>0.91458046144041705</v>
      </c>
      <c r="L126" s="75">
        <f t="shared" si="2"/>
        <v>185614.10464933264</v>
      </c>
    </row>
    <row r="127" spans="2:12" x14ac:dyDescent="0.3">
      <c r="B127" t="s">
        <v>4</v>
      </c>
      <c r="C127" t="s">
        <v>231</v>
      </c>
      <c r="D127" t="s">
        <v>232</v>
      </c>
      <c r="E127" s="71">
        <v>192621</v>
      </c>
      <c r="F127" s="70">
        <v>181026</v>
      </c>
      <c r="G127" s="70">
        <v>202758</v>
      </c>
      <c r="H127" s="70">
        <v>133104</v>
      </c>
      <c r="I127" s="70">
        <v>120166</v>
      </c>
      <c r="J127" s="70">
        <v>156540</v>
      </c>
      <c r="K127" s="133">
        <v>0.91458046144041705</v>
      </c>
      <c r="L127" s="75">
        <f t="shared" si="2"/>
        <v>143168.42543388289</v>
      </c>
    </row>
    <row r="128" spans="2:12" x14ac:dyDescent="0.3">
      <c r="B128" t="s">
        <v>233</v>
      </c>
      <c r="C128" t="s">
        <v>234</v>
      </c>
      <c r="D128" t="s">
        <v>235</v>
      </c>
      <c r="E128" s="71">
        <v>4100062</v>
      </c>
      <c r="F128" s="70">
        <v>5687608</v>
      </c>
      <c r="G128" s="70">
        <v>5609236</v>
      </c>
      <c r="H128" s="70">
        <v>5011098</v>
      </c>
      <c r="I128" s="70">
        <v>4592011</v>
      </c>
      <c r="J128" s="70">
        <v>3595738</v>
      </c>
      <c r="K128" s="133">
        <v>0.91458046144041705</v>
      </c>
      <c r="L128" s="75">
        <f t="shared" si="2"/>
        <v>3288591.7192588425</v>
      </c>
    </row>
    <row r="129" spans="2:12" ht="15" thickBot="1" x14ac:dyDescent="0.35">
      <c r="B129" t="s">
        <v>233</v>
      </c>
      <c r="C129" t="s">
        <v>236</v>
      </c>
      <c r="D129" t="s">
        <v>237</v>
      </c>
      <c r="E129" s="72">
        <v>4936184</v>
      </c>
      <c r="F129" s="73">
        <v>6324396</v>
      </c>
      <c r="G129" s="73">
        <v>6390573</v>
      </c>
      <c r="H129" s="73">
        <v>5813251</v>
      </c>
      <c r="I129" s="73">
        <v>4286513</v>
      </c>
      <c r="J129" s="73">
        <v>4916426</v>
      </c>
      <c r="K129" s="133">
        <v>0.91458046144041705</v>
      </c>
      <c r="L129" s="75">
        <f t="shared" si="2"/>
        <v>4496467.1597176641</v>
      </c>
    </row>
    <row r="130" spans="2:12" x14ac:dyDescent="0.3">
      <c r="B130" s="7"/>
      <c r="C130" s="6"/>
      <c r="D130" s="6"/>
      <c r="E130" s="6"/>
      <c r="F130" s="6"/>
      <c r="G130" s="6"/>
      <c r="H130" s="6"/>
      <c r="I130" s="6"/>
      <c r="J130" s="6"/>
      <c r="K130" s="74"/>
      <c r="L130" s="74"/>
    </row>
    <row r="131" spans="2:12" ht="15" thickBot="1" x14ac:dyDescent="0.35">
      <c r="B131" s="7"/>
      <c r="C131" s="6"/>
      <c r="D131" s="6"/>
      <c r="E131" s="6"/>
      <c r="F131" s="6"/>
      <c r="G131" s="6"/>
      <c r="H131" s="6"/>
      <c r="I131" s="6"/>
      <c r="J131" s="6"/>
    </row>
    <row r="132" spans="2:12" ht="15" thickBot="1" x14ac:dyDescent="0.35">
      <c r="B132" s="7"/>
      <c r="C132" s="4"/>
      <c r="D132" s="4"/>
      <c r="E132" s="6"/>
      <c r="F132" s="6"/>
      <c r="G132" s="11"/>
      <c r="H132" s="12"/>
      <c r="I132" s="13" t="s">
        <v>263</v>
      </c>
      <c r="J132" s="13" t="s">
        <v>264</v>
      </c>
      <c r="K132" s="14"/>
      <c r="L132" s="47" t="s">
        <v>291</v>
      </c>
    </row>
    <row r="133" spans="2:12" x14ac:dyDescent="0.3">
      <c r="G133" s="80" t="s">
        <v>8</v>
      </c>
      <c r="H133" s="81"/>
      <c r="I133" s="82">
        <f>SUM(I5:I75)</f>
        <v>36037644</v>
      </c>
      <c r="J133" s="82">
        <f>SUM(J5:J75)</f>
        <v>22457371</v>
      </c>
      <c r="K133" s="79"/>
      <c r="L133" s="83">
        <f>SUM(L5:L75)</f>
        <v>20539072.731918633</v>
      </c>
    </row>
    <row r="134" spans="2:12" x14ac:dyDescent="0.3">
      <c r="G134" s="84" t="s">
        <v>130</v>
      </c>
      <c r="H134" s="81"/>
      <c r="I134" s="82">
        <f>SUM(I76:I107)</f>
        <v>32257567</v>
      </c>
      <c r="J134" s="82">
        <f>SUM(J76:J107)</f>
        <v>25224122</v>
      </c>
      <c r="K134" s="82"/>
      <c r="L134" s="85">
        <f>SUM(L76:L107)</f>
        <v>23069489.138189372</v>
      </c>
    </row>
    <row r="135" spans="2:12" x14ac:dyDescent="0.3">
      <c r="G135" s="84" t="s">
        <v>4</v>
      </c>
      <c r="H135" s="81"/>
      <c r="I135" s="82">
        <f>SUM(I108:I127)</f>
        <v>13837022</v>
      </c>
      <c r="J135" s="82">
        <f>SUM(J108:J127)</f>
        <v>11155383</v>
      </c>
      <c r="K135" s="82"/>
      <c r="L135" s="85">
        <f>SUM(L108:L127)</f>
        <v>10202495.331684584</v>
      </c>
    </row>
    <row r="136" spans="2:12" ht="15" thickBot="1" x14ac:dyDescent="0.35">
      <c r="G136" s="84" t="s">
        <v>6</v>
      </c>
      <c r="H136" s="81"/>
      <c r="I136" s="82">
        <f>SUM(I128:I129)</f>
        <v>8878524</v>
      </c>
      <c r="J136" s="82">
        <f>SUM(J128:J129)</f>
        <v>8512164</v>
      </c>
      <c r="K136" s="82"/>
      <c r="L136" s="85">
        <f>SUM(L128:L129)</f>
        <v>7785058.8789765071</v>
      </c>
    </row>
    <row r="137" spans="2:12" ht="15" thickBot="1" x14ac:dyDescent="0.35">
      <c r="G137" s="86" t="s">
        <v>302</v>
      </c>
      <c r="H137" s="87"/>
      <c r="I137" s="88">
        <f>SUM(I5:I129)</f>
        <v>91010757</v>
      </c>
      <c r="J137" s="88">
        <f>SUM(J5:J129)</f>
        <v>67349040</v>
      </c>
      <c r="K137" s="88"/>
      <c r="L137" s="89">
        <f>SUM(L5:L129)</f>
        <v>61596116.080769077</v>
      </c>
    </row>
    <row r="138" spans="2:12" x14ac:dyDescent="0.3">
      <c r="L138" s="129">
        <f>J137*K129</f>
        <v>61596116.080769107</v>
      </c>
    </row>
  </sheetData>
  <sheetProtection algorithmName="SHA-512" hashValue="Rs0HrLpvGMLg5FgkvXImssIyK2fzgX5pwxgCnm+wmOiKBFVsmDM6jFP/dYNA/xfux0/WVo17JWS0ac6GJFivLg==" saltValue="WHT/1DwPNEFb5jbmiFlY1Q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workbookViewId="0"/>
  </sheetViews>
  <sheetFormatPr defaultRowHeight="14.4" x14ac:dyDescent="0.3"/>
  <cols>
    <col min="4" max="4" width="48.5546875" bestFit="1" customWidth="1"/>
    <col min="5" max="10" width="10.88671875" customWidth="1"/>
  </cols>
  <sheetData>
    <row r="1" spans="1:10" x14ac:dyDescent="0.3">
      <c r="A1" s="90" t="s">
        <v>238</v>
      </c>
      <c r="B1" s="8"/>
      <c r="C1" s="8"/>
      <c r="D1" s="8"/>
      <c r="E1" s="8"/>
      <c r="F1" s="8"/>
      <c r="G1" s="8"/>
      <c r="H1" s="8"/>
      <c r="I1" s="8"/>
      <c r="J1" s="8"/>
    </row>
    <row r="3" spans="1:10" ht="15" thickBot="1" x14ac:dyDescent="0.35">
      <c r="A3" s="8"/>
      <c r="B3" s="90" t="s">
        <v>7</v>
      </c>
      <c r="C3" s="91" t="s">
        <v>245</v>
      </c>
      <c r="D3" s="91" t="s">
        <v>247</v>
      </c>
      <c r="E3" s="8"/>
      <c r="F3" s="92" t="s">
        <v>239</v>
      </c>
      <c r="G3" s="8"/>
      <c r="H3" s="8"/>
      <c r="I3" s="8"/>
      <c r="J3" s="8"/>
    </row>
    <row r="4" spans="1:10" ht="15" thickBot="1" x14ac:dyDescent="0.35">
      <c r="A4" s="8"/>
      <c r="B4" s="8"/>
      <c r="C4" s="8"/>
      <c r="D4" s="8"/>
      <c r="E4" s="38" t="s">
        <v>259</v>
      </c>
      <c r="F4" s="40" t="s">
        <v>260</v>
      </c>
      <c r="G4" s="39" t="s">
        <v>261</v>
      </c>
      <c r="H4" s="39" t="s">
        <v>289</v>
      </c>
      <c r="I4" s="41" t="s">
        <v>263</v>
      </c>
      <c r="J4" s="41" t="s">
        <v>264</v>
      </c>
    </row>
    <row r="5" spans="1:10" x14ac:dyDescent="0.3">
      <c r="A5" s="8"/>
      <c r="B5" t="s">
        <v>8</v>
      </c>
      <c r="C5" t="s">
        <v>9</v>
      </c>
      <c r="D5" t="s">
        <v>10</v>
      </c>
      <c r="E5" s="63">
        <v>32219</v>
      </c>
      <c r="F5" s="64">
        <v>31747</v>
      </c>
      <c r="G5" s="64">
        <v>32954</v>
      </c>
      <c r="H5" s="64">
        <v>34123</v>
      </c>
      <c r="I5" s="64">
        <v>24297</v>
      </c>
      <c r="J5" s="65">
        <v>19261</v>
      </c>
    </row>
    <row r="6" spans="1:10" x14ac:dyDescent="0.3">
      <c r="A6" s="8"/>
      <c r="B6" t="s">
        <v>8</v>
      </c>
      <c r="C6" t="s">
        <v>11</v>
      </c>
      <c r="D6" t="s">
        <v>12</v>
      </c>
      <c r="E6" s="63">
        <v>72079</v>
      </c>
      <c r="F6" s="64">
        <v>70485</v>
      </c>
      <c r="G6" s="64">
        <v>74010</v>
      </c>
      <c r="H6" s="64">
        <v>68622</v>
      </c>
      <c r="I6" s="64">
        <v>59703</v>
      </c>
      <c r="J6" s="65">
        <v>61542</v>
      </c>
    </row>
    <row r="7" spans="1:10" x14ac:dyDescent="0.3">
      <c r="A7" s="8"/>
      <c r="B7" t="s">
        <v>8</v>
      </c>
      <c r="C7" t="s">
        <v>13</v>
      </c>
      <c r="D7" t="s">
        <v>14</v>
      </c>
      <c r="E7" s="63">
        <v>26844</v>
      </c>
      <c r="F7" s="64">
        <v>24073</v>
      </c>
      <c r="G7" s="64">
        <v>22651</v>
      </c>
      <c r="H7" s="64">
        <v>20965</v>
      </c>
      <c r="I7" s="64">
        <v>15311</v>
      </c>
      <c r="J7" s="65">
        <v>17338</v>
      </c>
    </row>
    <row r="8" spans="1:10" x14ac:dyDescent="0.3">
      <c r="A8" s="8"/>
      <c r="B8" t="s">
        <v>8</v>
      </c>
      <c r="C8" t="s">
        <v>15</v>
      </c>
      <c r="D8" t="s">
        <v>16</v>
      </c>
      <c r="E8" s="63">
        <v>9647</v>
      </c>
      <c r="F8" s="64">
        <v>10883</v>
      </c>
      <c r="G8" s="64">
        <v>11377</v>
      </c>
      <c r="H8" s="64">
        <v>10664</v>
      </c>
      <c r="I8" s="64">
        <v>8794</v>
      </c>
      <c r="J8" s="65">
        <v>9629</v>
      </c>
    </row>
    <row r="9" spans="1:10" x14ac:dyDescent="0.3">
      <c r="A9" s="8"/>
      <c r="B9" t="s">
        <v>8</v>
      </c>
      <c r="C9" t="s">
        <v>17</v>
      </c>
      <c r="D9" t="s">
        <v>18</v>
      </c>
      <c r="E9" s="63">
        <v>16987</v>
      </c>
      <c r="F9" s="64">
        <v>16532</v>
      </c>
      <c r="G9" s="64">
        <v>16572</v>
      </c>
      <c r="H9" s="64">
        <v>14658</v>
      </c>
      <c r="I9" s="64">
        <v>12432</v>
      </c>
      <c r="J9" s="65">
        <v>7521</v>
      </c>
    </row>
    <row r="10" spans="1:10" x14ac:dyDescent="0.3">
      <c r="A10" s="8"/>
      <c r="B10" t="s">
        <v>8</v>
      </c>
      <c r="C10" t="s">
        <v>19</v>
      </c>
      <c r="D10" t="s">
        <v>20</v>
      </c>
      <c r="E10" s="63">
        <v>60390</v>
      </c>
      <c r="F10" s="64">
        <v>57380</v>
      </c>
      <c r="G10" s="64">
        <v>52334</v>
      </c>
      <c r="H10" s="64">
        <v>43427</v>
      </c>
      <c r="I10" s="64">
        <v>36786</v>
      </c>
      <c r="J10" s="65">
        <v>31312</v>
      </c>
    </row>
    <row r="11" spans="1:10" x14ac:dyDescent="0.3">
      <c r="A11" s="8"/>
      <c r="B11" t="s">
        <v>8</v>
      </c>
      <c r="C11" t="s">
        <v>21</v>
      </c>
      <c r="D11" t="s">
        <v>22</v>
      </c>
      <c r="E11" s="63">
        <v>3772</v>
      </c>
      <c r="F11" s="64">
        <v>3581</v>
      </c>
      <c r="G11" s="64">
        <v>2954</v>
      </c>
      <c r="H11" s="64">
        <v>2749</v>
      </c>
      <c r="I11" s="64">
        <v>2236</v>
      </c>
      <c r="J11" s="65">
        <v>2414</v>
      </c>
    </row>
    <row r="12" spans="1:10" x14ac:dyDescent="0.3">
      <c r="A12" s="8"/>
      <c r="B12" t="s">
        <v>8</v>
      </c>
      <c r="C12" t="s">
        <v>23</v>
      </c>
      <c r="D12" t="s">
        <v>24</v>
      </c>
      <c r="E12" s="63">
        <v>4636</v>
      </c>
      <c r="F12" s="64">
        <v>3959</v>
      </c>
      <c r="G12" s="64">
        <v>3134</v>
      </c>
      <c r="H12" s="64">
        <v>3200</v>
      </c>
      <c r="I12" s="64">
        <v>2991</v>
      </c>
      <c r="J12" s="65">
        <v>2534</v>
      </c>
    </row>
    <row r="13" spans="1:10" x14ac:dyDescent="0.3">
      <c r="A13" s="8"/>
      <c r="B13" t="s">
        <v>8</v>
      </c>
      <c r="C13" t="s">
        <v>25</v>
      </c>
      <c r="D13" t="s">
        <v>26</v>
      </c>
      <c r="E13" s="63">
        <v>4183</v>
      </c>
      <c r="F13" s="64">
        <v>4428</v>
      </c>
      <c r="G13" s="64">
        <v>4111</v>
      </c>
      <c r="H13" s="64">
        <v>3804</v>
      </c>
      <c r="I13" s="64">
        <v>3350</v>
      </c>
      <c r="J13" s="65">
        <v>3451</v>
      </c>
    </row>
    <row r="14" spans="1:10" x14ac:dyDescent="0.3">
      <c r="A14" s="8"/>
      <c r="B14" t="s">
        <v>8</v>
      </c>
      <c r="C14" t="s">
        <v>27</v>
      </c>
      <c r="D14" t="s">
        <v>28</v>
      </c>
      <c r="E14" s="63">
        <v>23887</v>
      </c>
      <c r="F14" s="64">
        <v>21966</v>
      </c>
      <c r="G14" s="64">
        <v>19341</v>
      </c>
      <c r="H14" s="64">
        <v>18274</v>
      </c>
      <c r="I14" s="64">
        <v>11815</v>
      </c>
      <c r="J14" s="65">
        <v>13123</v>
      </c>
    </row>
    <row r="15" spans="1:10" x14ac:dyDescent="0.3">
      <c r="A15" s="8"/>
      <c r="B15" t="s">
        <v>8</v>
      </c>
      <c r="C15" t="s">
        <v>29</v>
      </c>
      <c r="D15" t="s">
        <v>30</v>
      </c>
      <c r="E15" s="63">
        <v>31504</v>
      </c>
      <c r="F15" s="64">
        <v>31504</v>
      </c>
      <c r="G15" s="64">
        <v>29553</v>
      </c>
      <c r="H15" s="64">
        <v>27978</v>
      </c>
      <c r="I15" s="64">
        <v>22989</v>
      </c>
      <c r="J15" s="65">
        <v>8075</v>
      </c>
    </row>
    <row r="16" spans="1:10" x14ac:dyDescent="0.3">
      <c r="A16" s="8"/>
      <c r="B16" t="s">
        <v>8</v>
      </c>
      <c r="C16" t="s">
        <v>31</v>
      </c>
      <c r="D16" t="s">
        <v>32</v>
      </c>
      <c r="E16" s="63">
        <v>39563</v>
      </c>
      <c r="F16" s="64">
        <v>24482</v>
      </c>
      <c r="G16" s="64">
        <v>33821</v>
      </c>
      <c r="H16" s="64">
        <v>28760</v>
      </c>
      <c r="I16" s="64">
        <v>24077</v>
      </c>
      <c r="J16" s="65">
        <v>12351</v>
      </c>
    </row>
    <row r="17" spans="2:10" x14ac:dyDescent="0.3">
      <c r="B17" t="s">
        <v>8</v>
      </c>
      <c r="C17" t="s">
        <v>33</v>
      </c>
      <c r="D17" t="s">
        <v>34</v>
      </c>
      <c r="E17" s="63">
        <v>12423</v>
      </c>
      <c r="F17" s="64">
        <v>12094</v>
      </c>
      <c r="G17" s="64">
        <v>9616</v>
      </c>
      <c r="H17" s="64">
        <v>8480</v>
      </c>
      <c r="I17" s="64">
        <v>6141</v>
      </c>
      <c r="J17" s="65">
        <v>4714</v>
      </c>
    </row>
    <row r="18" spans="2:10" x14ac:dyDescent="0.3">
      <c r="B18" t="s">
        <v>8</v>
      </c>
      <c r="C18" t="s">
        <v>35</v>
      </c>
      <c r="D18" t="s">
        <v>36</v>
      </c>
      <c r="E18" s="63">
        <v>41971</v>
      </c>
      <c r="F18" s="64">
        <v>35670</v>
      </c>
      <c r="G18" s="64">
        <v>33755</v>
      </c>
      <c r="H18" s="64">
        <v>28102</v>
      </c>
      <c r="I18" s="64">
        <v>23505</v>
      </c>
      <c r="J18" s="65">
        <v>10864</v>
      </c>
    </row>
    <row r="19" spans="2:10" x14ac:dyDescent="0.3">
      <c r="B19" t="s">
        <v>8</v>
      </c>
      <c r="C19" t="s">
        <v>37</v>
      </c>
      <c r="D19" t="s">
        <v>38</v>
      </c>
      <c r="E19" s="63">
        <v>32556</v>
      </c>
      <c r="F19" s="64">
        <v>29926</v>
      </c>
      <c r="G19" s="64">
        <v>27612</v>
      </c>
      <c r="H19" s="64">
        <v>20974</v>
      </c>
      <c r="I19" s="64">
        <v>17883</v>
      </c>
      <c r="J19" s="65">
        <v>8953</v>
      </c>
    </row>
    <row r="20" spans="2:10" x14ac:dyDescent="0.3">
      <c r="B20" t="s">
        <v>8</v>
      </c>
      <c r="C20" t="s">
        <v>39</v>
      </c>
      <c r="D20" t="s">
        <v>40</v>
      </c>
      <c r="E20" s="63">
        <v>5333</v>
      </c>
      <c r="F20" s="64">
        <v>5107</v>
      </c>
      <c r="G20" s="64">
        <v>4307</v>
      </c>
      <c r="H20" s="64">
        <v>4147</v>
      </c>
      <c r="I20" s="64">
        <v>3304</v>
      </c>
      <c r="J20" s="65">
        <v>3423</v>
      </c>
    </row>
    <row r="21" spans="2:10" x14ac:dyDescent="0.3">
      <c r="B21" t="s">
        <v>8</v>
      </c>
      <c r="C21" t="s">
        <v>41</v>
      </c>
      <c r="D21" t="s">
        <v>42</v>
      </c>
      <c r="E21" s="63">
        <v>21273</v>
      </c>
      <c r="F21" s="64">
        <v>22559</v>
      </c>
      <c r="G21" s="64">
        <v>21918</v>
      </c>
      <c r="H21" s="64">
        <v>18502</v>
      </c>
      <c r="I21" s="64">
        <v>15315</v>
      </c>
      <c r="J21" s="65">
        <v>8036</v>
      </c>
    </row>
    <row r="22" spans="2:10" x14ac:dyDescent="0.3">
      <c r="B22" t="s">
        <v>8</v>
      </c>
      <c r="C22" t="s">
        <v>43</v>
      </c>
      <c r="D22" t="s">
        <v>44</v>
      </c>
      <c r="E22" s="63">
        <v>9983</v>
      </c>
      <c r="F22" s="64">
        <v>9715</v>
      </c>
      <c r="G22" s="64">
        <v>7694</v>
      </c>
      <c r="H22" s="64">
        <v>7419</v>
      </c>
      <c r="I22" s="64">
        <v>6159</v>
      </c>
      <c r="J22" s="65">
        <v>7608</v>
      </c>
    </row>
    <row r="23" spans="2:10" x14ac:dyDescent="0.3">
      <c r="B23" t="s">
        <v>8</v>
      </c>
      <c r="C23" t="s">
        <v>45</v>
      </c>
      <c r="D23" t="s">
        <v>46</v>
      </c>
      <c r="E23" s="63">
        <v>36070</v>
      </c>
      <c r="F23" s="64">
        <v>36679</v>
      </c>
      <c r="G23" s="64">
        <v>32531</v>
      </c>
      <c r="H23" s="64">
        <v>28129</v>
      </c>
      <c r="I23" s="64">
        <v>22526</v>
      </c>
      <c r="J23" s="65">
        <v>10814</v>
      </c>
    </row>
    <row r="24" spans="2:10" x14ac:dyDescent="0.3">
      <c r="B24" t="s">
        <v>8</v>
      </c>
      <c r="C24" t="s">
        <v>47</v>
      </c>
      <c r="D24" t="s">
        <v>48</v>
      </c>
      <c r="E24" s="63">
        <v>14906</v>
      </c>
      <c r="F24" s="64">
        <v>13184</v>
      </c>
      <c r="G24" s="64">
        <v>12511</v>
      </c>
      <c r="H24" s="64">
        <v>10742</v>
      </c>
      <c r="I24" s="64">
        <v>8818</v>
      </c>
      <c r="J24" s="65">
        <v>5049</v>
      </c>
    </row>
    <row r="25" spans="2:10" x14ac:dyDescent="0.3">
      <c r="B25" t="s">
        <v>8</v>
      </c>
      <c r="C25" t="s">
        <v>49</v>
      </c>
      <c r="D25" t="s">
        <v>50</v>
      </c>
      <c r="E25" s="63">
        <v>17791</v>
      </c>
      <c r="F25" s="64">
        <v>18366</v>
      </c>
      <c r="G25" s="64">
        <v>18032</v>
      </c>
      <c r="H25" s="64">
        <v>16587</v>
      </c>
      <c r="I25" s="64">
        <v>12885</v>
      </c>
      <c r="J25" s="65">
        <v>10199</v>
      </c>
    </row>
    <row r="26" spans="2:10" x14ac:dyDescent="0.3">
      <c r="B26" t="s">
        <v>8</v>
      </c>
      <c r="C26" t="s">
        <v>51</v>
      </c>
      <c r="D26" t="s">
        <v>52</v>
      </c>
      <c r="E26" s="63">
        <v>49343</v>
      </c>
      <c r="F26" s="64">
        <v>45000</v>
      </c>
      <c r="G26" s="64">
        <v>43271</v>
      </c>
      <c r="H26" s="64">
        <v>40500</v>
      </c>
      <c r="I26" s="64">
        <v>32492</v>
      </c>
      <c r="J26" s="65">
        <v>16476</v>
      </c>
    </row>
    <row r="27" spans="2:10" x14ac:dyDescent="0.3">
      <c r="B27" t="s">
        <v>8</v>
      </c>
      <c r="C27" t="s">
        <v>53</v>
      </c>
      <c r="D27" t="s">
        <v>54</v>
      </c>
      <c r="E27" s="63">
        <v>41525</v>
      </c>
      <c r="F27" s="64">
        <v>43266</v>
      </c>
      <c r="G27" s="64">
        <v>43508</v>
      </c>
      <c r="H27" s="64">
        <v>40386</v>
      </c>
      <c r="I27" s="64">
        <v>30573</v>
      </c>
      <c r="J27" s="65">
        <v>24741</v>
      </c>
    </row>
    <row r="28" spans="2:10" x14ac:dyDescent="0.3">
      <c r="B28" t="s">
        <v>8</v>
      </c>
      <c r="C28" t="s">
        <v>55</v>
      </c>
      <c r="D28" t="s">
        <v>56</v>
      </c>
      <c r="E28" s="63">
        <v>6471</v>
      </c>
      <c r="F28" s="64">
        <v>5823</v>
      </c>
      <c r="G28" s="64">
        <v>5027</v>
      </c>
      <c r="H28" s="64">
        <v>4016</v>
      </c>
      <c r="I28" s="64">
        <v>3231</v>
      </c>
      <c r="J28" s="65">
        <v>2491</v>
      </c>
    </row>
    <row r="29" spans="2:10" x14ac:dyDescent="0.3">
      <c r="B29" t="s">
        <v>8</v>
      </c>
      <c r="C29" t="s">
        <v>57</v>
      </c>
      <c r="D29" t="s">
        <v>58</v>
      </c>
      <c r="E29" s="63">
        <v>6659</v>
      </c>
      <c r="F29" s="64">
        <v>6134</v>
      </c>
      <c r="G29" s="64">
        <v>5614</v>
      </c>
      <c r="H29" s="64">
        <v>5098</v>
      </c>
      <c r="I29" s="64">
        <v>3436</v>
      </c>
      <c r="J29" s="65">
        <v>2618</v>
      </c>
    </row>
    <row r="30" spans="2:10" x14ac:dyDescent="0.3">
      <c r="B30" t="s">
        <v>8</v>
      </c>
      <c r="C30" t="s">
        <v>59</v>
      </c>
      <c r="D30" t="s">
        <v>60</v>
      </c>
      <c r="E30" s="63">
        <v>6693</v>
      </c>
      <c r="F30" s="64">
        <v>5660</v>
      </c>
      <c r="G30" s="64">
        <v>4811</v>
      </c>
      <c r="H30" s="64">
        <v>3663</v>
      </c>
      <c r="I30" s="64">
        <v>3773</v>
      </c>
      <c r="J30" s="65">
        <v>3761</v>
      </c>
    </row>
    <row r="31" spans="2:10" x14ac:dyDescent="0.3">
      <c r="B31" t="s">
        <v>8</v>
      </c>
      <c r="C31" t="s">
        <v>61</v>
      </c>
      <c r="D31" t="s">
        <v>62</v>
      </c>
      <c r="E31" s="63">
        <v>27828</v>
      </c>
      <c r="F31" s="64">
        <v>27148</v>
      </c>
      <c r="G31" s="64">
        <v>20673</v>
      </c>
      <c r="H31" s="64">
        <v>20901</v>
      </c>
      <c r="I31" s="64">
        <v>16913</v>
      </c>
      <c r="J31" s="65">
        <v>15450</v>
      </c>
    </row>
    <row r="32" spans="2:10" x14ac:dyDescent="0.3">
      <c r="B32" t="s">
        <v>8</v>
      </c>
      <c r="C32" t="s">
        <v>63</v>
      </c>
      <c r="D32" t="s">
        <v>64</v>
      </c>
      <c r="E32" s="63">
        <v>58046</v>
      </c>
      <c r="F32" s="64">
        <v>60003</v>
      </c>
      <c r="G32" s="64">
        <v>57076</v>
      </c>
      <c r="H32" s="64">
        <v>64408</v>
      </c>
      <c r="I32" s="64">
        <v>52302</v>
      </c>
      <c r="J32" s="65">
        <v>62423</v>
      </c>
    </row>
    <row r="33" spans="2:10" x14ac:dyDescent="0.3">
      <c r="B33" t="s">
        <v>8</v>
      </c>
      <c r="C33" t="s">
        <v>65</v>
      </c>
      <c r="D33" t="s">
        <v>66</v>
      </c>
      <c r="E33" s="63">
        <v>16757</v>
      </c>
      <c r="F33" s="64">
        <v>15036</v>
      </c>
      <c r="G33" s="64">
        <v>14518</v>
      </c>
      <c r="H33" s="64">
        <v>12046</v>
      </c>
      <c r="I33" s="64">
        <v>10497</v>
      </c>
      <c r="J33" s="65">
        <v>6337</v>
      </c>
    </row>
    <row r="34" spans="2:10" x14ac:dyDescent="0.3">
      <c r="B34" t="s">
        <v>8</v>
      </c>
      <c r="C34" t="s">
        <v>67</v>
      </c>
      <c r="D34" t="s">
        <v>68</v>
      </c>
      <c r="E34" s="63">
        <v>3438</v>
      </c>
      <c r="F34" s="64">
        <v>3833</v>
      </c>
      <c r="G34" s="64">
        <v>3502</v>
      </c>
      <c r="H34" s="64">
        <v>3369</v>
      </c>
      <c r="I34" s="64">
        <v>2822</v>
      </c>
      <c r="J34" s="65">
        <v>3121</v>
      </c>
    </row>
    <row r="35" spans="2:10" x14ac:dyDescent="0.3">
      <c r="B35" t="s">
        <v>8</v>
      </c>
      <c r="C35" t="s">
        <v>69</v>
      </c>
      <c r="D35" t="s">
        <v>70</v>
      </c>
      <c r="E35" s="63">
        <v>3759</v>
      </c>
      <c r="F35" s="64">
        <v>4217</v>
      </c>
      <c r="G35" s="64">
        <v>3431</v>
      </c>
      <c r="H35" s="64">
        <v>3239</v>
      </c>
      <c r="I35" s="64">
        <v>2692</v>
      </c>
      <c r="J35" s="65">
        <v>2595</v>
      </c>
    </row>
    <row r="36" spans="2:10" x14ac:dyDescent="0.3">
      <c r="B36" t="s">
        <v>8</v>
      </c>
      <c r="C36" t="s">
        <v>71</v>
      </c>
      <c r="D36" t="s">
        <v>72</v>
      </c>
      <c r="E36" s="63">
        <v>16479</v>
      </c>
      <c r="F36" s="64">
        <v>15526</v>
      </c>
      <c r="G36" s="64">
        <v>14548</v>
      </c>
      <c r="H36" s="64">
        <v>12441</v>
      </c>
      <c r="I36" s="64">
        <v>9446</v>
      </c>
      <c r="J36" s="65">
        <v>8948</v>
      </c>
    </row>
    <row r="37" spans="2:10" x14ac:dyDescent="0.3">
      <c r="B37" t="s">
        <v>8</v>
      </c>
      <c r="C37" t="s">
        <v>73</v>
      </c>
      <c r="D37" t="s">
        <v>74</v>
      </c>
      <c r="E37" s="63">
        <v>4540</v>
      </c>
      <c r="F37" s="64">
        <v>4395</v>
      </c>
      <c r="G37" s="64">
        <v>3511</v>
      </c>
      <c r="H37" s="64">
        <v>3047</v>
      </c>
      <c r="I37" s="64">
        <v>2915</v>
      </c>
      <c r="J37" s="65">
        <v>1410</v>
      </c>
    </row>
    <row r="38" spans="2:10" x14ac:dyDescent="0.3">
      <c r="B38" t="s">
        <v>8</v>
      </c>
      <c r="C38" t="s">
        <v>75</v>
      </c>
      <c r="D38" t="s">
        <v>76</v>
      </c>
      <c r="E38" s="63">
        <v>3231</v>
      </c>
      <c r="F38" s="64">
        <v>2793</v>
      </c>
      <c r="G38" s="64">
        <v>3145</v>
      </c>
      <c r="H38" s="64">
        <v>2990</v>
      </c>
      <c r="I38" s="64">
        <v>2590</v>
      </c>
      <c r="J38" s="65">
        <v>2078</v>
      </c>
    </row>
    <row r="39" spans="2:10" x14ac:dyDescent="0.3">
      <c r="B39" t="s">
        <v>8</v>
      </c>
      <c r="C39" t="s">
        <v>77</v>
      </c>
      <c r="D39" t="s">
        <v>78</v>
      </c>
      <c r="E39" s="63">
        <v>115225</v>
      </c>
      <c r="F39" s="64">
        <v>98600</v>
      </c>
      <c r="G39" s="64">
        <v>80702</v>
      </c>
      <c r="H39" s="64">
        <v>72063</v>
      </c>
      <c r="I39" s="64">
        <v>60643</v>
      </c>
      <c r="J39" s="65">
        <v>26010</v>
      </c>
    </row>
    <row r="40" spans="2:10" x14ac:dyDescent="0.3">
      <c r="B40" t="s">
        <v>8</v>
      </c>
      <c r="C40" t="s">
        <v>79</v>
      </c>
      <c r="D40" t="s">
        <v>80</v>
      </c>
      <c r="E40" s="63">
        <v>23021</v>
      </c>
      <c r="F40" s="64">
        <v>22870</v>
      </c>
      <c r="G40" s="64">
        <v>22106</v>
      </c>
      <c r="H40" s="64">
        <v>25230</v>
      </c>
      <c r="I40" s="64">
        <v>21548</v>
      </c>
      <c r="J40" s="65">
        <v>10374</v>
      </c>
    </row>
    <row r="41" spans="2:10" x14ac:dyDescent="0.3">
      <c r="B41" t="s">
        <v>8</v>
      </c>
      <c r="C41" t="s">
        <v>81</v>
      </c>
      <c r="D41" t="s">
        <v>82</v>
      </c>
      <c r="E41" s="63">
        <v>3892</v>
      </c>
      <c r="F41" s="64">
        <v>3711</v>
      </c>
      <c r="G41" s="64">
        <v>3196</v>
      </c>
      <c r="H41" s="64">
        <v>2722</v>
      </c>
      <c r="I41" s="64">
        <v>1985</v>
      </c>
      <c r="J41" s="65">
        <v>2796</v>
      </c>
    </row>
    <row r="42" spans="2:10" x14ac:dyDescent="0.3">
      <c r="B42" t="s">
        <v>8</v>
      </c>
      <c r="C42" t="s">
        <v>83</v>
      </c>
      <c r="D42" t="s">
        <v>84</v>
      </c>
      <c r="E42" s="63">
        <v>14586</v>
      </c>
      <c r="F42" s="64">
        <v>14211</v>
      </c>
      <c r="G42" s="64">
        <v>14179</v>
      </c>
      <c r="H42" s="64">
        <v>13026</v>
      </c>
      <c r="I42" s="64">
        <v>9393</v>
      </c>
      <c r="J42" s="65">
        <v>6899</v>
      </c>
    </row>
    <row r="43" spans="2:10" x14ac:dyDescent="0.3">
      <c r="B43" t="s">
        <v>8</v>
      </c>
      <c r="C43" t="s">
        <v>85</v>
      </c>
      <c r="D43" t="s">
        <v>86</v>
      </c>
      <c r="E43" s="63">
        <v>7161</v>
      </c>
      <c r="F43" s="64">
        <v>6837</v>
      </c>
      <c r="G43" s="64">
        <v>6315</v>
      </c>
      <c r="H43" s="64">
        <v>6316</v>
      </c>
      <c r="I43" s="64">
        <v>5170</v>
      </c>
      <c r="J43" s="65">
        <v>3559</v>
      </c>
    </row>
    <row r="44" spans="2:10" x14ac:dyDescent="0.3">
      <c r="B44" t="s">
        <v>8</v>
      </c>
      <c r="C44" t="s">
        <v>87</v>
      </c>
      <c r="D44" t="s">
        <v>88</v>
      </c>
      <c r="E44" s="63">
        <v>10052</v>
      </c>
      <c r="F44" s="64">
        <v>9057</v>
      </c>
      <c r="G44" s="64">
        <v>6941</v>
      </c>
      <c r="H44" s="64">
        <v>6059</v>
      </c>
      <c r="I44" s="64">
        <v>4851</v>
      </c>
      <c r="J44" s="65">
        <v>3964</v>
      </c>
    </row>
    <row r="45" spans="2:10" x14ac:dyDescent="0.3">
      <c r="B45" t="s">
        <v>8</v>
      </c>
      <c r="C45" t="s">
        <v>89</v>
      </c>
      <c r="D45" t="s">
        <v>90</v>
      </c>
      <c r="E45" s="63">
        <v>15759</v>
      </c>
      <c r="F45" s="64">
        <v>15677</v>
      </c>
      <c r="G45" s="64">
        <v>12772</v>
      </c>
      <c r="H45" s="64">
        <v>12383</v>
      </c>
      <c r="I45" s="64">
        <v>9290</v>
      </c>
      <c r="J45" s="65">
        <v>7995</v>
      </c>
    </row>
    <row r="46" spans="2:10" x14ac:dyDescent="0.3">
      <c r="B46" t="s">
        <v>8</v>
      </c>
      <c r="C46" t="s">
        <v>91</v>
      </c>
      <c r="D46" t="s">
        <v>92</v>
      </c>
      <c r="E46" s="63">
        <v>2861</v>
      </c>
      <c r="F46" s="64">
        <v>2297</v>
      </c>
      <c r="G46" s="64">
        <v>2145</v>
      </c>
      <c r="H46" s="64">
        <v>1682</v>
      </c>
      <c r="I46" s="64">
        <v>1623</v>
      </c>
      <c r="J46" s="65">
        <v>1074</v>
      </c>
    </row>
    <row r="47" spans="2:10" x14ac:dyDescent="0.3">
      <c r="B47" t="s">
        <v>8</v>
      </c>
      <c r="C47" t="s">
        <v>93</v>
      </c>
      <c r="D47" t="s">
        <v>94</v>
      </c>
      <c r="E47" s="63">
        <v>86292</v>
      </c>
      <c r="F47" s="64">
        <v>79592</v>
      </c>
      <c r="G47" s="64">
        <v>75943</v>
      </c>
      <c r="H47" s="64">
        <v>72614</v>
      </c>
      <c r="I47" s="64">
        <v>67010</v>
      </c>
      <c r="J47" s="65">
        <v>41755</v>
      </c>
    </row>
    <row r="48" spans="2:10" x14ac:dyDescent="0.3">
      <c r="B48" t="s">
        <v>8</v>
      </c>
      <c r="C48" t="s">
        <v>95</v>
      </c>
      <c r="D48" t="s">
        <v>96</v>
      </c>
      <c r="E48" s="63">
        <v>38314</v>
      </c>
      <c r="F48" s="64">
        <v>34608</v>
      </c>
      <c r="G48" s="64">
        <v>29767</v>
      </c>
      <c r="H48" s="64">
        <v>26820</v>
      </c>
      <c r="I48" s="64">
        <v>25049</v>
      </c>
      <c r="J48" s="65">
        <v>22029</v>
      </c>
    </row>
    <row r="49" spans="2:10" x14ac:dyDescent="0.3">
      <c r="B49" t="s">
        <v>8</v>
      </c>
      <c r="C49" t="s">
        <v>97</v>
      </c>
      <c r="D49" t="s">
        <v>98</v>
      </c>
      <c r="E49" s="63">
        <v>30773</v>
      </c>
      <c r="F49" s="64">
        <v>27743</v>
      </c>
      <c r="G49" s="64">
        <v>27327</v>
      </c>
      <c r="H49" s="64">
        <v>23931</v>
      </c>
      <c r="I49" s="64">
        <v>18278</v>
      </c>
      <c r="J49" s="65">
        <v>13727</v>
      </c>
    </row>
    <row r="50" spans="2:10" x14ac:dyDescent="0.3">
      <c r="B50" t="s">
        <v>8</v>
      </c>
      <c r="C50" t="s">
        <v>99</v>
      </c>
      <c r="D50" t="s">
        <v>100</v>
      </c>
      <c r="E50" s="63">
        <v>18065</v>
      </c>
      <c r="F50" s="64">
        <v>15566</v>
      </c>
      <c r="G50" s="64">
        <v>14388</v>
      </c>
      <c r="H50" s="64">
        <v>11918</v>
      </c>
      <c r="I50" s="64">
        <v>9671</v>
      </c>
      <c r="J50" s="65">
        <v>8037</v>
      </c>
    </row>
    <row r="51" spans="2:10" x14ac:dyDescent="0.3">
      <c r="B51" t="s">
        <v>8</v>
      </c>
      <c r="C51" t="s">
        <v>101</v>
      </c>
      <c r="D51" t="s">
        <v>102</v>
      </c>
      <c r="E51" s="63">
        <v>9378</v>
      </c>
      <c r="F51" s="64">
        <v>8392</v>
      </c>
      <c r="G51" s="64">
        <v>7822</v>
      </c>
      <c r="H51" s="64">
        <v>6695</v>
      </c>
      <c r="I51" s="64">
        <v>5780</v>
      </c>
      <c r="J51" s="65">
        <v>4452</v>
      </c>
    </row>
    <row r="52" spans="2:10" x14ac:dyDescent="0.3">
      <c r="B52" t="s">
        <v>8</v>
      </c>
      <c r="C52" t="s">
        <v>103</v>
      </c>
      <c r="D52" t="s">
        <v>104</v>
      </c>
      <c r="E52" s="63">
        <v>2508</v>
      </c>
      <c r="F52" s="64">
        <v>2226</v>
      </c>
      <c r="G52" s="64">
        <v>1585</v>
      </c>
      <c r="H52" s="64">
        <v>1824</v>
      </c>
      <c r="I52" s="64">
        <v>2070</v>
      </c>
      <c r="J52" s="65">
        <v>2385</v>
      </c>
    </row>
    <row r="53" spans="2:10" x14ac:dyDescent="0.3">
      <c r="B53" t="s">
        <v>8</v>
      </c>
      <c r="C53" t="s">
        <v>105</v>
      </c>
      <c r="D53" t="s">
        <v>106</v>
      </c>
      <c r="E53" s="63">
        <v>9572</v>
      </c>
      <c r="F53" s="64">
        <v>7412</v>
      </c>
      <c r="G53" s="64">
        <v>7424</v>
      </c>
      <c r="H53" s="64">
        <v>6745</v>
      </c>
      <c r="I53" s="64">
        <v>6346</v>
      </c>
      <c r="J53" s="65">
        <v>4168</v>
      </c>
    </row>
    <row r="54" spans="2:10" x14ac:dyDescent="0.3">
      <c r="B54" t="s">
        <v>8</v>
      </c>
      <c r="C54" t="s">
        <v>108</v>
      </c>
      <c r="D54" t="s">
        <v>109</v>
      </c>
      <c r="E54" s="63">
        <v>17537</v>
      </c>
      <c r="F54" s="64">
        <v>16238</v>
      </c>
      <c r="G54" s="64">
        <v>14766</v>
      </c>
      <c r="H54" s="64">
        <v>13243</v>
      </c>
      <c r="I54" s="64">
        <v>10287</v>
      </c>
      <c r="J54" s="65">
        <v>9900</v>
      </c>
    </row>
    <row r="55" spans="2:10" x14ac:dyDescent="0.3">
      <c r="B55" t="s">
        <v>8</v>
      </c>
      <c r="C55" t="s">
        <v>110</v>
      </c>
      <c r="D55" t="s">
        <v>111</v>
      </c>
      <c r="E55" s="63">
        <v>6492</v>
      </c>
      <c r="F55" s="64">
        <v>6361</v>
      </c>
      <c r="G55" s="64">
        <v>6213</v>
      </c>
      <c r="H55" s="64">
        <v>5340</v>
      </c>
      <c r="I55" s="64">
        <v>4377</v>
      </c>
      <c r="J55" s="65">
        <v>5737</v>
      </c>
    </row>
    <row r="56" spans="2:10" x14ac:dyDescent="0.3">
      <c r="B56" t="s">
        <v>8</v>
      </c>
      <c r="C56" t="s">
        <v>112</v>
      </c>
      <c r="D56" t="s">
        <v>113</v>
      </c>
      <c r="E56" s="63">
        <v>8041</v>
      </c>
      <c r="F56" s="64">
        <v>7690</v>
      </c>
      <c r="G56" s="64">
        <v>7526</v>
      </c>
      <c r="H56" s="64">
        <v>7154</v>
      </c>
      <c r="I56" s="64">
        <v>5724</v>
      </c>
      <c r="J56" s="65">
        <v>3305</v>
      </c>
    </row>
    <row r="57" spans="2:10" x14ac:dyDescent="0.3">
      <c r="B57" t="s">
        <v>8</v>
      </c>
      <c r="C57" t="s">
        <v>114</v>
      </c>
      <c r="D57" t="s">
        <v>115</v>
      </c>
      <c r="E57" s="63">
        <v>20403</v>
      </c>
      <c r="F57" s="64">
        <v>19624</v>
      </c>
      <c r="G57" s="64">
        <v>16488</v>
      </c>
      <c r="H57" s="64">
        <v>14810</v>
      </c>
      <c r="I57" s="64">
        <v>12094</v>
      </c>
      <c r="J57" s="65">
        <v>5410</v>
      </c>
    </row>
    <row r="58" spans="2:10" x14ac:dyDescent="0.3">
      <c r="B58" t="s">
        <v>8</v>
      </c>
      <c r="C58" t="s">
        <v>116</v>
      </c>
      <c r="D58" t="s">
        <v>117</v>
      </c>
      <c r="E58" s="63">
        <v>3782</v>
      </c>
      <c r="F58" s="64">
        <v>3475</v>
      </c>
      <c r="G58" s="64">
        <v>3051</v>
      </c>
      <c r="H58" s="64">
        <v>3122</v>
      </c>
      <c r="I58" s="64">
        <v>2611</v>
      </c>
      <c r="J58" s="65">
        <v>356</v>
      </c>
    </row>
    <row r="59" spans="2:10" x14ac:dyDescent="0.3">
      <c r="B59" t="s">
        <v>8</v>
      </c>
      <c r="C59" t="s">
        <v>118</v>
      </c>
      <c r="D59" t="s">
        <v>119</v>
      </c>
      <c r="E59" s="63">
        <v>11966</v>
      </c>
      <c r="F59" s="64">
        <v>12295</v>
      </c>
      <c r="G59" s="64">
        <v>10525</v>
      </c>
      <c r="H59" s="64">
        <v>9604</v>
      </c>
      <c r="I59" s="64">
        <v>7281</v>
      </c>
      <c r="J59" s="65">
        <v>3610</v>
      </c>
    </row>
    <row r="60" spans="2:10" x14ac:dyDescent="0.3">
      <c r="B60" t="s">
        <v>8</v>
      </c>
      <c r="C60" t="s">
        <v>120</v>
      </c>
      <c r="D60" t="s">
        <v>121</v>
      </c>
      <c r="E60" s="63">
        <v>7081</v>
      </c>
      <c r="F60" s="64">
        <v>7543</v>
      </c>
      <c r="G60" s="64">
        <v>6892</v>
      </c>
      <c r="H60" s="64">
        <v>5521</v>
      </c>
      <c r="I60" s="64">
        <v>3513</v>
      </c>
      <c r="J60" s="65">
        <v>2913</v>
      </c>
    </row>
    <row r="61" spans="2:10" x14ac:dyDescent="0.3">
      <c r="B61" t="s">
        <v>8</v>
      </c>
      <c r="C61" t="s">
        <v>122</v>
      </c>
      <c r="D61" t="s">
        <v>123</v>
      </c>
      <c r="E61" s="63">
        <v>18476</v>
      </c>
      <c r="F61" s="64">
        <v>16378</v>
      </c>
      <c r="G61" s="64">
        <v>13519</v>
      </c>
      <c r="H61" s="64">
        <v>12477</v>
      </c>
      <c r="I61" s="64">
        <v>757</v>
      </c>
      <c r="J61" s="65">
        <v>5894</v>
      </c>
    </row>
    <row r="62" spans="2:10" x14ac:dyDescent="0.3">
      <c r="B62" t="s">
        <v>8</v>
      </c>
      <c r="C62" t="s">
        <v>124</v>
      </c>
      <c r="D62" t="s">
        <v>125</v>
      </c>
      <c r="E62" s="63">
        <v>4748</v>
      </c>
      <c r="F62" s="64">
        <v>1612</v>
      </c>
      <c r="G62" s="64">
        <v>5528</v>
      </c>
      <c r="H62" s="64">
        <v>5457</v>
      </c>
      <c r="I62" s="64">
        <v>5651</v>
      </c>
      <c r="J62" s="65">
        <v>1591</v>
      </c>
    </row>
    <row r="63" spans="2:10" x14ac:dyDescent="0.3">
      <c r="B63" t="s">
        <v>8</v>
      </c>
      <c r="C63" t="s">
        <v>265</v>
      </c>
      <c r="D63" t="s">
        <v>266</v>
      </c>
      <c r="E63" s="63" t="s">
        <v>107</v>
      </c>
      <c r="F63" s="64" t="s">
        <v>107</v>
      </c>
      <c r="G63" s="64" t="s">
        <v>107</v>
      </c>
      <c r="H63" s="64" t="s">
        <v>107</v>
      </c>
      <c r="I63" s="64">
        <v>0</v>
      </c>
      <c r="J63" s="65">
        <v>460</v>
      </c>
    </row>
    <row r="64" spans="2:10" x14ac:dyDescent="0.3">
      <c r="B64" t="s">
        <v>8</v>
      </c>
      <c r="C64" t="s">
        <v>267</v>
      </c>
      <c r="D64" t="s">
        <v>268</v>
      </c>
      <c r="E64" s="63" t="s">
        <v>107</v>
      </c>
      <c r="F64" s="64" t="s">
        <v>107</v>
      </c>
      <c r="G64" s="64" t="s">
        <v>107</v>
      </c>
      <c r="H64" s="64" t="s">
        <v>107</v>
      </c>
      <c r="I64" s="64" t="s">
        <v>107</v>
      </c>
      <c r="J64" s="65">
        <v>5</v>
      </c>
    </row>
    <row r="65" spans="2:10" x14ac:dyDescent="0.3">
      <c r="B65" t="s">
        <v>8</v>
      </c>
      <c r="C65" t="s">
        <v>269</v>
      </c>
      <c r="D65" t="s">
        <v>270</v>
      </c>
      <c r="E65" s="63" t="s">
        <v>107</v>
      </c>
      <c r="F65" s="64" t="s">
        <v>107</v>
      </c>
      <c r="G65" s="64" t="s">
        <v>107</v>
      </c>
      <c r="H65" s="64" t="s">
        <v>107</v>
      </c>
      <c r="I65" s="64" t="s">
        <v>107</v>
      </c>
      <c r="J65" s="65">
        <v>0</v>
      </c>
    </row>
    <row r="66" spans="2:10" x14ac:dyDescent="0.3">
      <c r="B66" t="s">
        <v>8</v>
      </c>
      <c r="C66" t="s">
        <v>271</v>
      </c>
      <c r="D66" t="s">
        <v>272</v>
      </c>
      <c r="E66" s="63" t="s">
        <v>107</v>
      </c>
      <c r="F66" s="64" t="s">
        <v>107</v>
      </c>
      <c r="G66" s="64" t="s">
        <v>107</v>
      </c>
      <c r="H66" s="64" t="s">
        <v>107</v>
      </c>
      <c r="I66" s="64" t="s">
        <v>107</v>
      </c>
      <c r="J66" s="65">
        <v>272</v>
      </c>
    </row>
    <row r="67" spans="2:10" x14ac:dyDescent="0.3">
      <c r="B67" t="s">
        <v>8</v>
      </c>
      <c r="C67" t="s">
        <v>273</v>
      </c>
      <c r="D67" t="s">
        <v>274</v>
      </c>
      <c r="E67" s="63" t="s">
        <v>107</v>
      </c>
      <c r="F67" s="64" t="s">
        <v>107</v>
      </c>
      <c r="G67" s="64" t="s">
        <v>107</v>
      </c>
      <c r="H67" s="64" t="s">
        <v>107</v>
      </c>
      <c r="I67" s="64" t="s">
        <v>107</v>
      </c>
      <c r="J67" s="65">
        <v>143</v>
      </c>
    </row>
    <row r="68" spans="2:10" x14ac:dyDescent="0.3">
      <c r="B68" t="s">
        <v>8</v>
      </c>
      <c r="C68" t="s">
        <v>275</v>
      </c>
      <c r="D68" t="s">
        <v>276</v>
      </c>
      <c r="E68" s="63" t="s">
        <v>107</v>
      </c>
      <c r="F68" s="64" t="s">
        <v>107</v>
      </c>
      <c r="G68" s="64" t="s">
        <v>107</v>
      </c>
      <c r="H68" s="64" t="s">
        <v>107</v>
      </c>
      <c r="I68" s="64" t="s">
        <v>107</v>
      </c>
      <c r="J68" s="65">
        <v>4058</v>
      </c>
    </row>
    <row r="69" spans="2:10" x14ac:dyDescent="0.3">
      <c r="B69" t="s">
        <v>8</v>
      </c>
      <c r="C69" t="s">
        <v>277</v>
      </c>
      <c r="D69" t="s">
        <v>278</v>
      </c>
      <c r="E69" s="63" t="s">
        <v>107</v>
      </c>
      <c r="F69" s="64" t="s">
        <v>107</v>
      </c>
      <c r="G69" s="64" t="s">
        <v>107</v>
      </c>
      <c r="H69" s="64" t="s">
        <v>107</v>
      </c>
      <c r="I69" s="64" t="s">
        <v>107</v>
      </c>
      <c r="J69" s="65">
        <v>0</v>
      </c>
    </row>
    <row r="70" spans="2:10" x14ac:dyDescent="0.3">
      <c r="B70" t="s">
        <v>8</v>
      </c>
      <c r="C70" t="s">
        <v>279</v>
      </c>
      <c r="D70" t="s">
        <v>280</v>
      </c>
      <c r="E70" s="63" t="s">
        <v>107</v>
      </c>
      <c r="F70" s="64" t="s">
        <v>107</v>
      </c>
      <c r="G70" s="64" t="s">
        <v>107</v>
      </c>
      <c r="H70" s="64" t="s">
        <v>107</v>
      </c>
      <c r="I70" s="64" t="s">
        <v>107</v>
      </c>
      <c r="J70" s="65">
        <v>179</v>
      </c>
    </row>
    <row r="71" spans="2:10" x14ac:dyDescent="0.3">
      <c r="B71" t="s">
        <v>8</v>
      </c>
      <c r="C71" t="s">
        <v>281</v>
      </c>
      <c r="D71" t="s">
        <v>282</v>
      </c>
      <c r="E71" s="63" t="s">
        <v>107</v>
      </c>
      <c r="F71" s="64" t="s">
        <v>107</v>
      </c>
      <c r="G71" s="64" t="s">
        <v>107</v>
      </c>
      <c r="H71" s="64" t="s">
        <v>107</v>
      </c>
      <c r="I71" s="64" t="s">
        <v>107</v>
      </c>
      <c r="J71" s="65">
        <v>132</v>
      </c>
    </row>
    <row r="72" spans="2:10" x14ac:dyDescent="0.3">
      <c r="B72" t="s">
        <v>8</v>
      </c>
      <c r="C72" t="s">
        <v>283</v>
      </c>
      <c r="D72" t="s">
        <v>284</v>
      </c>
      <c r="E72" s="63" t="s">
        <v>107</v>
      </c>
      <c r="F72" s="64" t="s">
        <v>107</v>
      </c>
      <c r="G72" s="64" t="s">
        <v>107</v>
      </c>
      <c r="H72" s="64" t="s">
        <v>107</v>
      </c>
      <c r="I72" s="64" t="s">
        <v>107</v>
      </c>
      <c r="J72" s="65">
        <v>271</v>
      </c>
    </row>
    <row r="73" spans="2:10" x14ac:dyDescent="0.3">
      <c r="B73" t="s">
        <v>8</v>
      </c>
      <c r="C73" t="s">
        <v>285</v>
      </c>
      <c r="D73" t="s">
        <v>286</v>
      </c>
      <c r="E73" s="63" t="s">
        <v>107</v>
      </c>
      <c r="F73" s="64" t="s">
        <v>107</v>
      </c>
      <c r="G73" s="64" t="s">
        <v>107</v>
      </c>
      <c r="H73" s="64" t="s">
        <v>107</v>
      </c>
      <c r="I73" s="64" t="s">
        <v>107</v>
      </c>
      <c r="J73" s="65">
        <v>130</v>
      </c>
    </row>
    <row r="74" spans="2:10" x14ac:dyDescent="0.3">
      <c r="B74" t="s">
        <v>8</v>
      </c>
      <c r="C74" t="s">
        <v>126</v>
      </c>
      <c r="D74" t="s">
        <v>127</v>
      </c>
      <c r="E74" s="63">
        <v>5448</v>
      </c>
      <c r="F74" s="64">
        <v>5625</v>
      </c>
      <c r="G74" s="64">
        <v>5860</v>
      </c>
      <c r="H74" s="64">
        <v>5415</v>
      </c>
      <c r="I74" s="64">
        <v>4287</v>
      </c>
      <c r="J74" s="65">
        <v>2644</v>
      </c>
    </row>
    <row r="75" spans="2:10" x14ac:dyDescent="0.3">
      <c r="B75" t="s">
        <v>8</v>
      </c>
      <c r="C75" t="s">
        <v>128</v>
      </c>
      <c r="D75" t="s">
        <v>129</v>
      </c>
      <c r="E75" s="63">
        <v>20752</v>
      </c>
      <c r="F75" s="64">
        <v>17984</v>
      </c>
      <c r="G75" s="64">
        <v>17063</v>
      </c>
      <c r="H75" s="64">
        <v>15321</v>
      </c>
      <c r="I75" s="64">
        <v>11824</v>
      </c>
      <c r="J75" s="65">
        <v>12151</v>
      </c>
    </row>
    <row r="76" spans="2:10" x14ac:dyDescent="0.3">
      <c r="B76" t="s">
        <v>130</v>
      </c>
      <c r="C76" t="s">
        <v>131</v>
      </c>
      <c r="D76" t="s">
        <v>132</v>
      </c>
      <c r="E76" s="63">
        <v>44397</v>
      </c>
      <c r="F76" s="64">
        <v>35626</v>
      </c>
      <c r="G76" s="64">
        <v>19291</v>
      </c>
      <c r="H76" s="64">
        <v>9846</v>
      </c>
      <c r="I76" s="64">
        <v>8941</v>
      </c>
      <c r="J76" s="65">
        <v>12841</v>
      </c>
    </row>
    <row r="77" spans="2:10" x14ac:dyDescent="0.3">
      <c r="B77" t="s">
        <v>130</v>
      </c>
      <c r="C77" t="s">
        <v>133</v>
      </c>
      <c r="D77" t="s">
        <v>134</v>
      </c>
      <c r="E77" s="63">
        <v>26522</v>
      </c>
      <c r="F77" s="64">
        <v>25676</v>
      </c>
      <c r="G77" s="64">
        <v>26308</v>
      </c>
      <c r="H77" s="64">
        <v>19643</v>
      </c>
      <c r="I77" s="64">
        <v>21998</v>
      </c>
      <c r="J77" s="65">
        <v>16254</v>
      </c>
    </row>
    <row r="78" spans="2:10" x14ac:dyDescent="0.3">
      <c r="B78" t="s">
        <v>130</v>
      </c>
      <c r="C78" t="s">
        <v>135</v>
      </c>
      <c r="D78" t="s">
        <v>136</v>
      </c>
      <c r="E78" s="63">
        <v>30680</v>
      </c>
      <c r="F78" s="64">
        <v>25855</v>
      </c>
      <c r="G78" s="64">
        <v>24671</v>
      </c>
      <c r="H78" s="64">
        <v>21036</v>
      </c>
      <c r="I78" s="64">
        <v>22101</v>
      </c>
      <c r="J78" s="65">
        <v>172900</v>
      </c>
    </row>
    <row r="79" spans="2:10" x14ac:dyDescent="0.3">
      <c r="B79" t="s">
        <v>130</v>
      </c>
      <c r="C79" t="s">
        <v>137</v>
      </c>
      <c r="D79" t="s">
        <v>138</v>
      </c>
      <c r="E79" s="63">
        <v>13946</v>
      </c>
      <c r="F79" s="64">
        <v>11049</v>
      </c>
      <c r="G79" s="64">
        <v>9205</v>
      </c>
      <c r="H79" s="64">
        <v>8968</v>
      </c>
      <c r="I79" s="64">
        <v>6197</v>
      </c>
      <c r="J79" s="65">
        <v>6239</v>
      </c>
    </row>
    <row r="80" spans="2:10" x14ac:dyDescent="0.3">
      <c r="B80" t="s">
        <v>130</v>
      </c>
      <c r="C80" t="s">
        <v>139</v>
      </c>
      <c r="D80" t="s">
        <v>140</v>
      </c>
      <c r="E80" s="63">
        <v>20740</v>
      </c>
      <c r="F80" s="64">
        <v>22083</v>
      </c>
      <c r="G80" s="64">
        <v>18421</v>
      </c>
      <c r="H80" s="64">
        <v>15847</v>
      </c>
      <c r="I80" s="64">
        <v>15045</v>
      </c>
      <c r="J80" s="65">
        <v>13316</v>
      </c>
    </row>
    <row r="81" spans="2:10" x14ac:dyDescent="0.3">
      <c r="B81" t="s">
        <v>130</v>
      </c>
      <c r="C81" t="s">
        <v>141</v>
      </c>
      <c r="D81" t="s">
        <v>287</v>
      </c>
      <c r="E81" s="63">
        <v>45317</v>
      </c>
      <c r="F81" s="64">
        <v>40455</v>
      </c>
      <c r="G81" s="64">
        <v>31774</v>
      </c>
      <c r="H81" s="64">
        <v>22986</v>
      </c>
      <c r="I81" s="64">
        <v>20001</v>
      </c>
      <c r="J81" s="65">
        <v>15704</v>
      </c>
    </row>
    <row r="82" spans="2:10" x14ac:dyDescent="0.3">
      <c r="B82" t="s">
        <v>130</v>
      </c>
      <c r="C82" t="s">
        <v>142</v>
      </c>
      <c r="D82" t="s">
        <v>288</v>
      </c>
      <c r="E82" s="63">
        <v>31357</v>
      </c>
      <c r="F82" s="64">
        <v>27583</v>
      </c>
      <c r="G82" s="64">
        <v>24851</v>
      </c>
      <c r="H82" s="64">
        <v>20051</v>
      </c>
      <c r="I82" s="64">
        <v>17036</v>
      </c>
      <c r="J82" s="65">
        <v>11978</v>
      </c>
    </row>
    <row r="83" spans="2:10" x14ac:dyDescent="0.3">
      <c r="B83" t="s">
        <v>130</v>
      </c>
      <c r="C83" t="s">
        <v>143</v>
      </c>
      <c r="D83" t="s">
        <v>144</v>
      </c>
      <c r="E83" s="63">
        <v>26058</v>
      </c>
      <c r="F83" s="64">
        <v>33112</v>
      </c>
      <c r="G83" s="64">
        <v>22970</v>
      </c>
      <c r="H83" s="64">
        <v>18048</v>
      </c>
      <c r="I83" s="64">
        <v>14555</v>
      </c>
      <c r="J83" s="65">
        <v>10918</v>
      </c>
    </row>
    <row r="84" spans="2:10" x14ac:dyDescent="0.3">
      <c r="B84" t="s">
        <v>130</v>
      </c>
      <c r="C84" t="s">
        <v>145</v>
      </c>
      <c r="D84" t="s">
        <v>146</v>
      </c>
      <c r="E84" s="63">
        <v>36318</v>
      </c>
      <c r="F84" s="64">
        <v>51541</v>
      </c>
      <c r="G84" s="64">
        <v>55368</v>
      </c>
      <c r="H84" s="64">
        <v>32254</v>
      </c>
      <c r="I84" s="64">
        <v>39626</v>
      </c>
      <c r="J84" s="65">
        <v>54557</v>
      </c>
    </row>
    <row r="85" spans="2:10" x14ac:dyDescent="0.3">
      <c r="B85" t="s">
        <v>130</v>
      </c>
      <c r="C85" t="s">
        <v>147</v>
      </c>
      <c r="D85" t="s">
        <v>148</v>
      </c>
      <c r="E85" s="63">
        <v>13361</v>
      </c>
      <c r="F85" s="64">
        <v>11323</v>
      </c>
      <c r="G85" s="64">
        <v>10871</v>
      </c>
      <c r="H85" s="64">
        <v>10859</v>
      </c>
      <c r="I85" s="64">
        <v>7449</v>
      </c>
      <c r="J85" s="65">
        <v>9057</v>
      </c>
    </row>
    <row r="86" spans="2:10" x14ac:dyDescent="0.3">
      <c r="B86" t="s">
        <v>130</v>
      </c>
      <c r="C86" t="s">
        <v>149</v>
      </c>
      <c r="D86" t="s">
        <v>150</v>
      </c>
      <c r="E86" s="63">
        <v>5655</v>
      </c>
      <c r="F86" s="64">
        <v>6579</v>
      </c>
      <c r="G86" s="64">
        <v>6154</v>
      </c>
      <c r="H86" s="64">
        <v>3368</v>
      </c>
      <c r="I86" s="64">
        <v>0</v>
      </c>
      <c r="J86" s="65">
        <v>1599</v>
      </c>
    </row>
    <row r="87" spans="2:10" x14ac:dyDescent="0.3">
      <c r="B87" t="s">
        <v>130</v>
      </c>
      <c r="C87" t="s">
        <v>151</v>
      </c>
      <c r="D87" t="s">
        <v>152</v>
      </c>
      <c r="E87" s="63">
        <v>25821</v>
      </c>
      <c r="F87" s="64">
        <v>21555</v>
      </c>
      <c r="G87" s="64">
        <v>19263</v>
      </c>
      <c r="H87" s="64">
        <v>16115</v>
      </c>
      <c r="I87" s="64">
        <v>13627</v>
      </c>
      <c r="J87" s="65">
        <v>17816</v>
      </c>
    </row>
    <row r="88" spans="2:10" x14ac:dyDescent="0.3">
      <c r="B88" t="s">
        <v>130</v>
      </c>
      <c r="C88" t="s">
        <v>153</v>
      </c>
      <c r="D88" t="s">
        <v>154</v>
      </c>
      <c r="E88" s="63">
        <v>29089</v>
      </c>
      <c r="F88" s="64">
        <v>26043</v>
      </c>
      <c r="G88" s="64">
        <v>24967</v>
      </c>
      <c r="H88" s="64">
        <v>23271</v>
      </c>
      <c r="I88" s="64">
        <v>21072</v>
      </c>
      <c r="J88" s="65">
        <v>19268</v>
      </c>
    </row>
    <row r="89" spans="2:10" x14ac:dyDescent="0.3">
      <c r="B89" t="s">
        <v>130</v>
      </c>
      <c r="C89" t="s">
        <v>155</v>
      </c>
      <c r="D89" t="s">
        <v>156</v>
      </c>
      <c r="E89" s="63">
        <v>9210</v>
      </c>
      <c r="F89" s="64">
        <v>9104</v>
      </c>
      <c r="G89" s="64">
        <v>7587</v>
      </c>
      <c r="H89" s="64">
        <v>6231</v>
      </c>
      <c r="I89" s="64">
        <v>5878</v>
      </c>
      <c r="J89" s="65">
        <v>6423</v>
      </c>
    </row>
    <row r="90" spans="2:10" x14ac:dyDescent="0.3">
      <c r="B90" t="s">
        <v>130</v>
      </c>
      <c r="C90" t="s">
        <v>157</v>
      </c>
      <c r="D90" t="s">
        <v>158</v>
      </c>
      <c r="E90" s="63">
        <v>71331</v>
      </c>
      <c r="F90" s="64">
        <v>83828</v>
      </c>
      <c r="G90" s="64">
        <v>69240</v>
      </c>
      <c r="H90" s="64">
        <v>63026</v>
      </c>
      <c r="I90" s="64">
        <v>42325</v>
      </c>
      <c r="J90" s="65">
        <v>47305</v>
      </c>
    </row>
    <row r="91" spans="2:10" x14ac:dyDescent="0.3">
      <c r="B91" t="s">
        <v>130</v>
      </c>
      <c r="C91" t="s">
        <v>159</v>
      </c>
      <c r="D91" t="s">
        <v>160</v>
      </c>
      <c r="E91" s="63">
        <v>15744</v>
      </c>
      <c r="F91" s="64">
        <v>12054</v>
      </c>
      <c r="G91" s="64">
        <v>11197</v>
      </c>
      <c r="H91" s="64">
        <v>8795</v>
      </c>
      <c r="I91" s="64">
        <v>8621</v>
      </c>
      <c r="J91" s="65">
        <v>9782</v>
      </c>
    </row>
    <row r="92" spans="2:10" x14ac:dyDescent="0.3">
      <c r="B92" t="s">
        <v>130</v>
      </c>
      <c r="C92" t="s">
        <v>161</v>
      </c>
      <c r="D92" t="s">
        <v>162</v>
      </c>
      <c r="E92" s="63">
        <v>20084</v>
      </c>
      <c r="F92" s="64">
        <v>15467</v>
      </c>
      <c r="G92" s="64">
        <v>14342</v>
      </c>
      <c r="H92" s="64">
        <v>12637</v>
      </c>
      <c r="I92" s="64">
        <v>7570</v>
      </c>
      <c r="J92" s="65">
        <v>7789</v>
      </c>
    </row>
    <row r="93" spans="2:10" x14ac:dyDescent="0.3">
      <c r="B93" t="s">
        <v>130</v>
      </c>
      <c r="C93" t="s">
        <v>163</v>
      </c>
      <c r="D93" t="s">
        <v>164</v>
      </c>
      <c r="E93" s="63">
        <v>76023</v>
      </c>
      <c r="F93" s="64">
        <v>65060</v>
      </c>
      <c r="G93" s="64">
        <v>50100</v>
      </c>
      <c r="H93" s="64">
        <v>43928</v>
      </c>
      <c r="I93" s="64">
        <v>35016</v>
      </c>
      <c r="J93" s="65">
        <v>49414</v>
      </c>
    </row>
    <row r="94" spans="2:10" x14ac:dyDescent="0.3">
      <c r="B94" t="s">
        <v>130</v>
      </c>
      <c r="C94" t="s">
        <v>165</v>
      </c>
      <c r="D94" t="s">
        <v>166</v>
      </c>
      <c r="E94" s="63">
        <v>14099</v>
      </c>
      <c r="F94" s="64">
        <v>16295</v>
      </c>
      <c r="G94" s="64">
        <v>17012</v>
      </c>
      <c r="H94" s="64">
        <v>16607</v>
      </c>
      <c r="I94" s="64">
        <v>15487</v>
      </c>
      <c r="J94" s="65">
        <v>17028</v>
      </c>
    </row>
    <row r="95" spans="2:10" x14ac:dyDescent="0.3">
      <c r="B95" t="s">
        <v>130</v>
      </c>
      <c r="C95" t="s">
        <v>167</v>
      </c>
      <c r="D95" t="s">
        <v>168</v>
      </c>
      <c r="E95" s="63">
        <v>40084</v>
      </c>
      <c r="F95" s="64">
        <v>28200</v>
      </c>
      <c r="G95" s="64">
        <v>23788</v>
      </c>
      <c r="H95" s="64">
        <v>29676</v>
      </c>
      <c r="I95" s="64">
        <v>21668</v>
      </c>
      <c r="J95" s="65">
        <v>16175</v>
      </c>
    </row>
    <row r="96" spans="2:10" x14ac:dyDescent="0.3">
      <c r="B96" t="s">
        <v>130</v>
      </c>
      <c r="C96" t="s">
        <v>169</v>
      </c>
      <c r="D96" t="s">
        <v>170</v>
      </c>
      <c r="E96" s="63">
        <v>39115</v>
      </c>
      <c r="F96" s="64">
        <v>52863</v>
      </c>
      <c r="G96" s="64">
        <v>36500</v>
      </c>
      <c r="H96" s="64">
        <v>37909</v>
      </c>
      <c r="I96" s="64">
        <v>36596</v>
      </c>
      <c r="J96" s="65">
        <v>29095</v>
      </c>
    </row>
    <row r="97" spans="2:10" x14ac:dyDescent="0.3">
      <c r="B97" t="s">
        <v>130</v>
      </c>
      <c r="C97" t="s">
        <v>171</v>
      </c>
      <c r="D97" t="s">
        <v>172</v>
      </c>
      <c r="E97" s="63">
        <v>63025</v>
      </c>
      <c r="F97" s="64">
        <v>45919</v>
      </c>
      <c r="G97" s="64">
        <v>48805</v>
      </c>
      <c r="H97" s="64">
        <v>62826</v>
      </c>
      <c r="I97" s="64">
        <v>58313</v>
      </c>
      <c r="J97" s="65">
        <v>69866</v>
      </c>
    </row>
    <row r="98" spans="2:10" x14ac:dyDescent="0.3">
      <c r="B98" t="s">
        <v>130</v>
      </c>
      <c r="C98" t="s">
        <v>173</v>
      </c>
      <c r="D98" t="s">
        <v>174</v>
      </c>
      <c r="E98" s="63">
        <v>17179</v>
      </c>
      <c r="F98" s="64">
        <v>14357</v>
      </c>
      <c r="G98" s="64">
        <v>14082</v>
      </c>
      <c r="H98" s="64">
        <v>13534</v>
      </c>
      <c r="I98" s="64">
        <v>10573</v>
      </c>
      <c r="J98" s="65">
        <v>16641</v>
      </c>
    </row>
    <row r="99" spans="2:10" x14ac:dyDescent="0.3">
      <c r="B99" t="s">
        <v>130</v>
      </c>
      <c r="C99" t="s">
        <v>175</v>
      </c>
      <c r="D99" t="s">
        <v>176</v>
      </c>
      <c r="E99" s="63">
        <v>22389</v>
      </c>
      <c r="F99" s="64">
        <v>23213</v>
      </c>
      <c r="G99" s="64">
        <v>23517</v>
      </c>
      <c r="H99" s="64">
        <v>22673</v>
      </c>
      <c r="I99" s="64">
        <v>13330</v>
      </c>
      <c r="J99" s="65">
        <v>16360</v>
      </c>
    </row>
    <row r="100" spans="2:10" x14ac:dyDescent="0.3">
      <c r="B100" t="s">
        <v>130</v>
      </c>
      <c r="C100" t="s">
        <v>177</v>
      </c>
      <c r="D100" t="s">
        <v>178</v>
      </c>
      <c r="E100" s="63">
        <v>19231</v>
      </c>
      <c r="F100" s="64">
        <v>18186</v>
      </c>
      <c r="G100" s="64">
        <v>20979</v>
      </c>
      <c r="H100" s="64">
        <v>18544</v>
      </c>
      <c r="I100" s="64">
        <v>11631</v>
      </c>
      <c r="J100" s="65">
        <v>13708</v>
      </c>
    </row>
    <row r="101" spans="2:10" x14ac:dyDescent="0.3">
      <c r="B101" t="s">
        <v>130</v>
      </c>
      <c r="C101" t="s">
        <v>179</v>
      </c>
      <c r="D101" t="s">
        <v>180</v>
      </c>
      <c r="E101" s="63">
        <v>64189</v>
      </c>
      <c r="F101" s="64">
        <v>64154</v>
      </c>
      <c r="G101" s="64">
        <v>63875</v>
      </c>
      <c r="H101" s="64">
        <v>49510</v>
      </c>
      <c r="I101" s="64">
        <v>36569</v>
      </c>
      <c r="J101" s="65">
        <v>69847</v>
      </c>
    </row>
    <row r="102" spans="2:10" x14ac:dyDescent="0.3">
      <c r="B102" t="s">
        <v>130</v>
      </c>
      <c r="C102" t="s">
        <v>181</v>
      </c>
      <c r="D102" t="s">
        <v>182</v>
      </c>
      <c r="E102" s="63">
        <v>1069</v>
      </c>
      <c r="F102" s="64">
        <v>736</v>
      </c>
      <c r="G102" s="64">
        <v>352</v>
      </c>
      <c r="H102" s="64">
        <v>228</v>
      </c>
      <c r="I102" s="64">
        <v>875</v>
      </c>
      <c r="J102" s="65">
        <v>949</v>
      </c>
    </row>
    <row r="103" spans="2:10" x14ac:dyDescent="0.3">
      <c r="B103" t="s">
        <v>130</v>
      </c>
      <c r="C103" t="s">
        <v>183</v>
      </c>
      <c r="D103" t="s">
        <v>184</v>
      </c>
      <c r="E103" s="63">
        <v>6489</v>
      </c>
      <c r="F103" s="64">
        <v>6495</v>
      </c>
      <c r="G103" s="64">
        <v>6205</v>
      </c>
      <c r="H103" s="64">
        <v>6287</v>
      </c>
      <c r="I103" s="64">
        <v>3624</v>
      </c>
      <c r="J103" s="65">
        <v>3823</v>
      </c>
    </row>
    <row r="104" spans="2:10" x14ac:dyDescent="0.3">
      <c r="B104" t="s">
        <v>130</v>
      </c>
      <c r="C104" t="s">
        <v>185</v>
      </c>
      <c r="D104" t="s">
        <v>186</v>
      </c>
      <c r="E104" s="63">
        <v>31340</v>
      </c>
      <c r="F104" s="64">
        <v>34052</v>
      </c>
      <c r="G104" s="64">
        <v>44126</v>
      </c>
      <c r="H104" s="64">
        <v>39615</v>
      </c>
      <c r="I104" s="64">
        <v>29680</v>
      </c>
      <c r="J104" s="65">
        <v>14045</v>
      </c>
    </row>
    <row r="105" spans="2:10" x14ac:dyDescent="0.3">
      <c r="B105" t="s">
        <v>130</v>
      </c>
      <c r="C105" t="s">
        <v>187</v>
      </c>
      <c r="D105" t="s">
        <v>188</v>
      </c>
      <c r="E105" s="63">
        <v>4640</v>
      </c>
      <c r="F105" s="64">
        <v>4574</v>
      </c>
      <c r="G105" s="64">
        <v>4869</v>
      </c>
      <c r="H105" s="64">
        <v>4432</v>
      </c>
      <c r="I105" s="64">
        <v>4592</v>
      </c>
      <c r="J105" s="65">
        <v>2004</v>
      </c>
    </row>
    <row r="106" spans="2:10" x14ac:dyDescent="0.3">
      <c r="B106" t="s">
        <v>130</v>
      </c>
      <c r="C106" t="s">
        <v>189</v>
      </c>
      <c r="D106" t="s">
        <v>190</v>
      </c>
      <c r="E106" s="63" t="s">
        <v>107</v>
      </c>
      <c r="F106" s="64">
        <v>1359</v>
      </c>
      <c r="G106" s="64">
        <v>921</v>
      </c>
      <c r="H106" s="64">
        <v>1081</v>
      </c>
      <c r="I106" s="64">
        <v>795</v>
      </c>
      <c r="J106" s="65">
        <v>292</v>
      </c>
    </row>
    <row r="107" spans="2:10" x14ac:dyDescent="0.3">
      <c r="B107" t="s">
        <v>130</v>
      </c>
      <c r="C107" t="s">
        <v>191</v>
      </c>
      <c r="D107" t="s">
        <v>192</v>
      </c>
      <c r="E107" s="63">
        <v>3446</v>
      </c>
      <c r="F107" s="64">
        <v>7572</v>
      </c>
      <c r="G107" s="64">
        <v>7280</v>
      </c>
      <c r="H107" s="64">
        <v>6774</v>
      </c>
      <c r="I107" s="64">
        <v>6263</v>
      </c>
      <c r="J107" s="65">
        <v>5200</v>
      </c>
    </row>
    <row r="108" spans="2:10" x14ac:dyDescent="0.3">
      <c r="B108" t="s">
        <v>4</v>
      </c>
      <c r="C108" t="s">
        <v>193</v>
      </c>
      <c r="D108" t="s">
        <v>194</v>
      </c>
      <c r="E108" s="63">
        <v>7402</v>
      </c>
      <c r="F108" s="64">
        <v>9427</v>
      </c>
      <c r="G108" s="64">
        <v>11053</v>
      </c>
      <c r="H108" s="64">
        <v>7457</v>
      </c>
      <c r="I108" s="64">
        <v>10148</v>
      </c>
      <c r="J108" s="65">
        <v>6262</v>
      </c>
    </row>
    <row r="109" spans="2:10" x14ac:dyDescent="0.3">
      <c r="B109" t="s">
        <v>4</v>
      </c>
      <c r="C109" t="s">
        <v>195</v>
      </c>
      <c r="D109" t="s">
        <v>196</v>
      </c>
      <c r="E109" s="63">
        <v>13590</v>
      </c>
      <c r="F109" s="64">
        <v>16284</v>
      </c>
      <c r="G109" s="64">
        <v>15893</v>
      </c>
      <c r="H109" s="64">
        <v>14911</v>
      </c>
      <c r="I109" s="64">
        <v>11189</v>
      </c>
      <c r="J109" s="65">
        <v>12121</v>
      </c>
    </row>
    <row r="110" spans="2:10" x14ac:dyDescent="0.3">
      <c r="B110" t="s">
        <v>4</v>
      </c>
      <c r="C110" t="s">
        <v>197</v>
      </c>
      <c r="D110" t="s">
        <v>198</v>
      </c>
      <c r="E110" s="63">
        <v>24842</v>
      </c>
      <c r="F110" s="64">
        <v>23064</v>
      </c>
      <c r="G110" s="64">
        <v>22987</v>
      </c>
      <c r="H110" s="64">
        <v>25348</v>
      </c>
      <c r="I110" s="64">
        <v>17070</v>
      </c>
      <c r="J110" s="65">
        <v>18656</v>
      </c>
    </row>
    <row r="111" spans="2:10" x14ac:dyDescent="0.3">
      <c r="B111" t="s">
        <v>4</v>
      </c>
      <c r="C111" t="s">
        <v>199</v>
      </c>
      <c r="D111" t="s">
        <v>200</v>
      </c>
      <c r="E111" s="63">
        <v>8173</v>
      </c>
      <c r="F111" s="64">
        <v>8444</v>
      </c>
      <c r="G111" s="64">
        <v>7549</v>
      </c>
      <c r="H111" s="64">
        <v>6449</v>
      </c>
      <c r="I111" s="64">
        <v>4644</v>
      </c>
      <c r="J111" s="65">
        <v>2404</v>
      </c>
    </row>
    <row r="112" spans="2:10" x14ac:dyDescent="0.3">
      <c r="B112" t="s">
        <v>4</v>
      </c>
      <c r="C112" t="s">
        <v>201</v>
      </c>
      <c r="D112" t="s">
        <v>202</v>
      </c>
      <c r="E112" s="63">
        <v>33226</v>
      </c>
      <c r="F112" s="64">
        <v>33306</v>
      </c>
      <c r="G112" s="64">
        <v>20250</v>
      </c>
      <c r="H112" s="64">
        <v>19970</v>
      </c>
      <c r="I112" s="64">
        <v>32662</v>
      </c>
      <c r="J112" s="65">
        <v>30517</v>
      </c>
    </row>
    <row r="113" spans="2:10" x14ac:dyDescent="0.3">
      <c r="B113" t="s">
        <v>4</v>
      </c>
      <c r="C113" t="s">
        <v>203</v>
      </c>
      <c r="D113" t="s">
        <v>204</v>
      </c>
      <c r="E113" s="63">
        <v>52253</v>
      </c>
      <c r="F113" s="64">
        <v>57219</v>
      </c>
      <c r="G113" s="64">
        <v>57324</v>
      </c>
      <c r="H113" s="64">
        <v>58786</v>
      </c>
      <c r="I113" s="64">
        <v>47983</v>
      </c>
      <c r="J113" s="65">
        <v>53937</v>
      </c>
    </row>
    <row r="114" spans="2:10" x14ac:dyDescent="0.3">
      <c r="B114" t="s">
        <v>4</v>
      </c>
      <c r="C114" t="s">
        <v>205</v>
      </c>
      <c r="D114" t="s">
        <v>206</v>
      </c>
      <c r="E114" s="63">
        <v>8850</v>
      </c>
      <c r="F114" s="64">
        <v>7238</v>
      </c>
      <c r="G114" s="64">
        <v>6486</v>
      </c>
      <c r="H114" s="64">
        <v>5977</v>
      </c>
      <c r="I114" s="64">
        <v>3607</v>
      </c>
      <c r="J114" s="65">
        <v>4956</v>
      </c>
    </row>
    <row r="115" spans="2:10" x14ac:dyDescent="0.3">
      <c r="B115" t="s">
        <v>4</v>
      </c>
      <c r="C115" t="s">
        <v>207</v>
      </c>
      <c r="D115" t="s">
        <v>208</v>
      </c>
      <c r="E115" s="63">
        <v>27152</v>
      </c>
      <c r="F115" s="64">
        <v>27762</v>
      </c>
      <c r="G115" s="64">
        <v>24790</v>
      </c>
      <c r="H115" s="64">
        <v>36319</v>
      </c>
      <c r="I115" s="64">
        <v>26003</v>
      </c>
      <c r="J115" s="65">
        <v>26282</v>
      </c>
    </row>
    <row r="116" spans="2:10" x14ac:dyDescent="0.3">
      <c r="B116" t="s">
        <v>4</v>
      </c>
      <c r="C116" t="s">
        <v>209</v>
      </c>
      <c r="D116" t="s">
        <v>210</v>
      </c>
      <c r="E116" s="63">
        <v>17384</v>
      </c>
      <c r="F116" s="64">
        <v>14599</v>
      </c>
      <c r="G116" s="64">
        <v>12852</v>
      </c>
      <c r="H116" s="64">
        <v>10111</v>
      </c>
      <c r="I116" s="64">
        <v>9631</v>
      </c>
      <c r="J116" s="65">
        <v>7322</v>
      </c>
    </row>
    <row r="117" spans="2:10" x14ac:dyDescent="0.3">
      <c r="B117" t="s">
        <v>4</v>
      </c>
      <c r="C117" t="s">
        <v>211</v>
      </c>
      <c r="D117" t="s">
        <v>212</v>
      </c>
      <c r="E117" s="63">
        <v>5254</v>
      </c>
      <c r="F117" s="64">
        <v>5384</v>
      </c>
      <c r="G117" s="64">
        <v>11185</v>
      </c>
      <c r="H117" s="64">
        <v>10920</v>
      </c>
      <c r="I117" s="64">
        <v>21920</v>
      </c>
      <c r="J117" s="65">
        <v>10898</v>
      </c>
    </row>
    <row r="118" spans="2:10" x14ac:dyDescent="0.3">
      <c r="B118" t="s">
        <v>4</v>
      </c>
      <c r="C118" t="s">
        <v>213</v>
      </c>
      <c r="D118" t="s">
        <v>214</v>
      </c>
      <c r="E118" s="63">
        <v>14913</v>
      </c>
      <c r="F118" s="64">
        <v>16727</v>
      </c>
      <c r="G118" s="64">
        <v>17457</v>
      </c>
      <c r="H118" s="64">
        <v>15354</v>
      </c>
      <c r="I118" s="64">
        <v>12526</v>
      </c>
      <c r="J118" s="65">
        <v>3502</v>
      </c>
    </row>
    <row r="119" spans="2:10" x14ac:dyDescent="0.3">
      <c r="B119" t="s">
        <v>4</v>
      </c>
      <c r="C119" t="s">
        <v>215</v>
      </c>
      <c r="D119" t="s">
        <v>216</v>
      </c>
      <c r="E119" s="63">
        <v>7842</v>
      </c>
      <c r="F119" s="64">
        <v>10293</v>
      </c>
      <c r="G119" s="64">
        <v>10599</v>
      </c>
      <c r="H119" s="64">
        <v>10483</v>
      </c>
      <c r="I119" s="64">
        <v>8195</v>
      </c>
      <c r="J119" s="65">
        <v>2577</v>
      </c>
    </row>
    <row r="120" spans="2:10" x14ac:dyDescent="0.3">
      <c r="B120" t="s">
        <v>4</v>
      </c>
      <c r="C120" t="s">
        <v>217</v>
      </c>
      <c r="D120" t="s">
        <v>218</v>
      </c>
      <c r="E120" s="63">
        <v>10606</v>
      </c>
      <c r="F120" s="64">
        <v>12435</v>
      </c>
      <c r="G120" s="64">
        <v>7628</v>
      </c>
      <c r="H120" s="64">
        <v>7793</v>
      </c>
      <c r="I120" s="64">
        <v>10561</v>
      </c>
      <c r="J120" s="65">
        <v>12606</v>
      </c>
    </row>
    <row r="121" spans="2:10" x14ac:dyDescent="0.3">
      <c r="B121" t="s">
        <v>4</v>
      </c>
      <c r="C121" t="s">
        <v>219</v>
      </c>
      <c r="D121" t="s">
        <v>220</v>
      </c>
      <c r="E121" s="63">
        <v>52509</v>
      </c>
      <c r="F121" s="64">
        <v>44720</v>
      </c>
      <c r="G121" s="64">
        <v>44595</v>
      </c>
      <c r="H121" s="64">
        <v>48477</v>
      </c>
      <c r="I121" s="64">
        <v>41230</v>
      </c>
      <c r="J121" s="65">
        <v>58429</v>
      </c>
    </row>
    <row r="122" spans="2:10" x14ac:dyDescent="0.3">
      <c r="B122" t="s">
        <v>4</v>
      </c>
      <c r="C122" t="s">
        <v>221</v>
      </c>
      <c r="D122" t="s">
        <v>222</v>
      </c>
      <c r="E122" s="63">
        <v>34944</v>
      </c>
      <c r="F122" s="64">
        <v>35924</v>
      </c>
      <c r="G122" s="64">
        <v>33674</v>
      </c>
      <c r="H122" s="64">
        <v>34897</v>
      </c>
      <c r="I122" s="64">
        <v>28354</v>
      </c>
      <c r="J122" s="65">
        <v>33750</v>
      </c>
    </row>
    <row r="123" spans="2:10" x14ac:dyDescent="0.3">
      <c r="B123" t="s">
        <v>4</v>
      </c>
      <c r="C123" t="s">
        <v>223</v>
      </c>
      <c r="D123" t="s">
        <v>224</v>
      </c>
      <c r="E123" s="63">
        <v>9277</v>
      </c>
      <c r="F123" s="64">
        <v>9078</v>
      </c>
      <c r="G123" s="64">
        <v>8929</v>
      </c>
      <c r="H123" s="64">
        <v>7631</v>
      </c>
      <c r="I123" s="64">
        <v>6850</v>
      </c>
      <c r="J123" s="65">
        <v>5815</v>
      </c>
    </row>
    <row r="124" spans="2:10" x14ac:dyDescent="0.3">
      <c r="B124" t="s">
        <v>4</v>
      </c>
      <c r="C124" t="s">
        <v>225</v>
      </c>
      <c r="D124" t="s">
        <v>226</v>
      </c>
      <c r="E124" s="63">
        <v>5553</v>
      </c>
      <c r="F124" s="64">
        <v>4544</v>
      </c>
      <c r="G124" s="64">
        <v>2962</v>
      </c>
      <c r="H124" s="64">
        <v>7484</v>
      </c>
      <c r="I124" s="64">
        <v>5307</v>
      </c>
      <c r="J124" s="65">
        <v>10742</v>
      </c>
    </row>
    <row r="125" spans="2:10" x14ac:dyDescent="0.3">
      <c r="B125" t="s">
        <v>4</v>
      </c>
      <c r="C125" t="s">
        <v>227</v>
      </c>
      <c r="D125" t="s">
        <v>228</v>
      </c>
      <c r="E125" s="63">
        <v>4181</v>
      </c>
      <c r="F125" s="64">
        <v>2571</v>
      </c>
      <c r="G125" s="64">
        <v>4515</v>
      </c>
      <c r="H125" s="64">
        <v>4500</v>
      </c>
      <c r="I125" s="64">
        <v>3125</v>
      </c>
      <c r="J125" s="65">
        <v>607</v>
      </c>
    </row>
    <row r="126" spans="2:10" x14ac:dyDescent="0.3">
      <c r="B126" t="s">
        <v>4</v>
      </c>
      <c r="C126" t="s">
        <v>229</v>
      </c>
      <c r="D126" t="s">
        <v>230</v>
      </c>
      <c r="E126" s="63">
        <v>3441</v>
      </c>
      <c r="F126" s="64">
        <v>2979</v>
      </c>
      <c r="G126" s="64">
        <v>5287</v>
      </c>
      <c r="H126" s="64">
        <v>7317</v>
      </c>
      <c r="I126" s="64">
        <v>4174</v>
      </c>
      <c r="J126" s="65">
        <v>3154</v>
      </c>
    </row>
    <row r="127" spans="2:10" x14ac:dyDescent="0.3">
      <c r="B127" t="s">
        <v>4</v>
      </c>
      <c r="C127" t="s">
        <v>231</v>
      </c>
      <c r="D127" t="s">
        <v>232</v>
      </c>
      <c r="E127" s="63">
        <v>18966</v>
      </c>
      <c r="F127" s="64">
        <v>21597</v>
      </c>
      <c r="G127" s="64">
        <v>18099</v>
      </c>
      <c r="H127" s="64">
        <v>12643</v>
      </c>
      <c r="I127" s="64">
        <v>15175</v>
      </c>
      <c r="J127" s="65">
        <v>10181</v>
      </c>
    </row>
    <row r="128" spans="2:10" x14ac:dyDescent="0.3">
      <c r="B128" t="s">
        <v>233</v>
      </c>
      <c r="C128" t="s">
        <v>234</v>
      </c>
      <c r="D128" t="s">
        <v>235</v>
      </c>
      <c r="E128" s="63">
        <v>64132</v>
      </c>
      <c r="F128" s="64">
        <v>77299</v>
      </c>
      <c r="G128" s="64">
        <v>119718</v>
      </c>
      <c r="H128" s="64">
        <v>128739</v>
      </c>
      <c r="I128" s="64">
        <v>85525</v>
      </c>
      <c r="J128" s="65">
        <v>134678</v>
      </c>
    </row>
    <row r="129" spans="2:10" ht="15" thickBot="1" x14ac:dyDescent="0.35">
      <c r="B129" t="s">
        <v>233</v>
      </c>
      <c r="C129" t="s">
        <v>236</v>
      </c>
      <c r="D129" t="s">
        <v>237</v>
      </c>
      <c r="E129" s="66">
        <v>97294</v>
      </c>
      <c r="F129" s="67">
        <v>123219</v>
      </c>
      <c r="G129" s="67">
        <v>114722</v>
      </c>
      <c r="H129" s="67">
        <v>111760</v>
      </c>
      <c r="I129" s="67">
        <v>71865</v>
      </c>
      <c r="J129" s="68">
        <v>92325</v>
      </c>
    </row>
    <row r="131" spans="2:10" ht="15" thickBot="1" x14ac:dyDescent="0.35"/>
    <row r="132" spans="2:10" ht="15" thickBot="1" x14ac:dyDescent="0.35">
      <c r="F132" s="9"/>
      <c r="G132" s="9"/>
      <c r="H132" s="9"/>
      <c r="I132" s="52" t="s">
        <v>263</v>
      </c>
      <c r="J132" s="53" t="s">
        <v>264</v>
      </c>
    </row>
    <row r="133" spans="2:10" x14ac:dyDescent="0.3">
      <c r="F133" s="93" t="s">
        <v>8</v>
      </c>
      <c r="G133" s="94"/>
      <c r="H133" s="94"/>
      <c r="I133" s="95">
        <f>SUM(I5:I75)</f>
        <v>832112</v>
      </c>
      <c r="J133" s="96">
        <f>SUM(J5:J75)</f>
        <v>629045</v>
      </c>
    </row>
    <row r="134" spans="2:10" x14ac:dyDescent="0.3">
      <c r="F134" s="97" t="s">
        <v>130</v>
      </c>
      <c r="G134" s="98"/>
      <c r="H134" s="98"/>
      <c r="I134" s="99">
        <f>SUM(I76:I107)</f>
        <v>557054</v>
      </c>
      <c r="J134" s="100">
        <f>SUM(J76:J107)</f>
        <v>758193</v>
      </c>
    </row>
    <row r="135" spans="2:10" x14ac:dyDescent="0.3">
      <c r="F135" s="97" t="s">
        <v>4</v>
      </c>
      <c r="G135" s="98"/>
      <c r="H135" s="98"/>
      <c r="I135" s="99">
        <f>SUM(I108:I127)</f>
        <v>320354</v>
      </c>
      <c r="J135" s="100">
        <f>SUM(J108:J127)</f>
        <v>314718</v>
      </c>
    </row>
    <row r="136" spans="2:10" ht="15" thickBot="1" x14ac:dyDescent="0.35">
      <c r="F136" s="97" t="s">
        <v>233</v>
      </c>
      <c r="G136" s="98"/>
      <c r="H136" s="98"/>
      <c r="I136" s="105">
        <f>SUM(I128:I129)</f>
        <v>157390</v>
      </c>
      <c r="J136" s="106">
        <f>SUM(J128:J129)</f>
        <v>227003</v>
      </c>
    </row>
    <row r="137" spans="2:10" ht="15" thickBot="1" x14ac:dyDescent="0.35">
      <c r="F137" s="101" t="s">
        <v>302</v>
      </c>
      <c r="G137" s="102"/>
      <c r="H137" s="102"/>
      <c r="I137" s="103">
        <f>SUM(I5:I129)</f>
        <v>1866910</v>
      </c>
      <c r="J137" s="104">
        <f>SUM(J5:J129)</f>
        <v>1928959</v>
      </c>
    </row>
    <row r="138" spans="2:10" ht="15" thickBot="1" x14ac:dyDescent="0.35">
      <c r="I138" s="103">
        <v>12803291</v>
      </c>
      <c r="J138" s="104">
        <v>14305255</v>
      </c>
    </row>
    <row r="139" spans="2:10" x14ac:dyDescent="0.3">
      <c r="I139" s="128">
        <f>I137/I138</f>
        <v>0.14581485338418068</v>
      </c>
      <c r="J139" s="128">
        <f>J137/J138</f>
        <v>0.13484268543273084</v>
      </c>
    </row>
  </sheetData>
  <sheetProtection algorithmName="SHA-512" hashValue="Hlrm8CVFf8SyEbBx5C6GNmx2F1+3xScmbq+NeGgnvwTskkcXJ3sv8N1FYF4dFw9Uwes5iUwhIZa8dYgO5sAvNw==" saltValue="BnStcHMGdfioVSZSZKonm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workbookViewId="0"/>
  </sheetViews>
  <sheetFormatPr defaultRowHeight="14.4" x14ac:dyDescent="0.3"/>
  <cols>
    <col min="4" max="4" width="48.5546875" bestFit="1" customWidth="1"/>
    <col min="5" max="10" width="10.88671875" customWidth="1"/>
  </cols>
  <sheetData>
    <row r="1" spans="1:10" x14ac:dyDescent="0.3">
      <c r="A1" s="90" t="s">
        <v>256</v>
      </c>
      <c r="B1" s="10"/>
      <c r="C1" s="10"/>
      <c r="D1" s="10"/>
      <c r="E1" s="10"/>
      <c r="F1" s="10"/>
      <c r="G1" s="10"/>
      <c r="H1" s="10"/>
      <c r="I1" s="10"/>
      <c r="J1" s="10"/>
    </row>
    <row r="3" spans="1:10" ht="15" thickBot="1" x14ac:dyDescent="0.35">
      <c r="A3" s="10"/>
      <c r="B3" s="90" t="s">
        <v>7</v>
      </c>
      <c r="C3" s="91" t="s">
        <v>245</v>
      </c>
      <c r="D3" s="91" t="s">
        <v>247</v>
      </c>
      <c r="E3" s="10"/>
      <c r="F3" s="92" t="s">
        <v>240</v>
      </c>
      <c r="G3" s="10"/>
      <c r="H3" s="10"/>
      <c r="I3" s="10"/>
      <c r="J3" s="10"/>
    </row>
    <row r="4" spans="1:10" ht="15" thickBot="1" x14ac:dyDescent="0.35">
      <c r="A4" s="10"/>
      <c r="B4" s="10"/>
      <c r="C4" s="10"/>
      <c r="D4" s="10"/>
      <c r="E4" s="38" t="s">
        <v>259</v>
      </c>
      <c r="F4" s="40" t="s">
        <v>260</v>
      </c>
      <c r="G4" s="39" t="s">
        <v>261</v>
      </c>
      <c r="H4" s="39" t="s">
        <v>289</v>
      </c>
      <c r="I4" s="41" t="s">
        <v>263</v>
      </c>
      <c r="J4" s="41" t="s">
        <v>264</v>
      </c>
    </row>
    <row r="5" spans="1:10" x14ac:dyDescent="0.3">
      <c r="A5" s="10"/>
      <c r="B5" t="s">
        <v>8</v>
      </c>
      <c r="C5" s="69" t="s">
        <v>9</v>
      </c>
      <c r="D5" s="69" t="s">
        <v>10</v>
      </c>
      <c r="E5" s="63">
        <v>52255</v>
      </c>
      <c r="F5" s="64">
        <v>45242</v>
      </c>
      <c r="G5" s="64">
        <v>46783</v>
      </c>
      <c r="H5" s="64">
        <v>43479</v>
      </c>
      <c r="I5" s="64">
        <v>47294</v>
      </c>
      <c r="J5" s="65">
        <v>36818</v>
      </c>
    </row>
    <row r="6" spans="1:10" x14ac:dyDescent="0.3">
      <c r="A6" s="10"/>
      <c r="B6" t="s">
        <v>8</v>
      </c>
      <c r="C6" s="69" t="s">
        <v>11</v>
      </c>
      <c r="D6" s="69" t="s">
        <v>12</v>
      </c>
      <c r="E6" s="63">
        <v>142254</v>
      </c>
      <c r="F6" s="64">
        <v>141576</v>
      </c>
      <c r="G6" s="64">
        <v>148986</v>
      </c>
      <c r="H6" s="64">
        <v>127083</v>
      </c>
      <c r="I6" s="64">
        <v>134634</v>
      </c>
      <c r="J6" s="65">
        <v>132500</v>
      </c>
    </row>
    <row r="7" spans="1:10" x14ac:dyDescent="0.3">
      <c r="A7" s="10"/>
      <c r="B7" t="s">
        <v>8</v>
      </c>
      <c r="C7" s="69" t="s">
        <v>13</v>
      </c>
      <c r="D7" s="69" t="s">
        <v>14</v>
      </c>
      <c r="E7" s="63">
        <v>82186</v>
      </c>
      <c r="F7" s="64">
        <v>82646</v>
      </c>
      <c r="G7" s="64">
        <v>80221</v>
      </c>
      <c r="H7" s="64">
        <v>68154</v>
      </c>
      <c r="I7" s="64">
        <v>61360</v>
      </c>
      <c r="J7" s="65">
        <v>60648</v>
      </c>
    </row>
    <row r="8" spans="1:10" x14ac:dyDescent="0.3">
      <c r="A8" s="10"/>
      <c r="B8" t="s">
        <v>8</v>
      </c>
      <c r="C8" s="69" t="s">
        <v>15</v>
      </c>
      <c r="D8" s="69" t="s">
        <v>16</v>
      </c>
      <c r="E8" s="63">
        <v>30970</v>
      </c>
      <c r="F8" s="64">
        <v>31163</v>
      </c>
      <c r="G8" s="64">
        <v>44294</v>
      </c>
      <c r="H8" s="64">
        <v>31065</v>
      </c>
      <c r="I8" s="64">
        <v>32699</v>
      </c>
      <c r="J8" s="65">
        <v>30113</v>
      </c>
    </row>
    <row r="9" spans="1:10" x14ac:dyDescent="0.3">
      <c r="A9" s="10"/>
      <c r="B9" t="s">
        <v>8</v>
      </c>
      <c r="C9" s="69" t="s">
        <v>17</v>
      </c>
      <c r="D9" s="69" t="s">
        <v>18</v>
      </c>
      <c r="E9" s="63">
        <v>18144</v>
      </c>
      <c r="F9" s="64">
        <v>13751</v>
      </c>
      <c r="G9" s="64">
        <v>16127</v>
      </c>
      <c r="H9" s="64">
        <v>15912</v>
      </c>
      <c r="I9" s="64">
        <v>20755</v>
      </c>
      <c r="J9" s="65">
        <v>19654</v>
      </c>
    </row>
    <row r="10" spans="1:10" x14ac:dyDescent="0.3">
      <c r="A10" s="10"/>
      <c r="B10" t="s">
        <v>8</v>
      </c>
      <c r="C10" s="69" t="s">
        <v>19</v>
      </c>
      <c r="D10" s="69" t="s">
        <v>20</v>
      </c>
      <c r="E10" s="63">
        <v>245556</v>
      </c>
      <c r="F10" s="64">
        <v>273681</v>
      </c>
      <c r="G10" s="64">
        <v>209638</v>
      </c>
      <c r="H10" s="64">
        <v>178986</v>
      </c>
      <c r="I10" s="64">
        <v>159407</v>
      </c>
      <c r="J10" s="65">
        <v>156016</v>
      </c>
    </row>
    <row r="11" spans="1:10" x14ac:dyDescent="0.3">
      <c r="A11" s="10"/>
      <c r="B11" t="s">
        <v>8</v>
      </c>
      <c r="C11" s="69" t="s">
        <v>21</v>
      </c>
      <c r="D11" s="69" t="s">
        <v>22</v>
      </c>
      <c r="E11" s="63">
        <v>15095</v>
      </c>
      <c r="F11" s="64">
        <v>16343</v>
      </c>
      <c r="G11" s="64">
        <v>16250</v>
      </c>
      <c r="H11" s="64">
        <v>16173</v>
      </c>
      <c r="I11" s="64">
        <v>15922</v>
      </c>
      <c r="J11" s="65">
        <v>12076</v>
      </c>
    </row>
    <row r="12" spans="1:10" x14ac:dyDescent="0.3">
      <c r="A12" s="10"/>
      <c r="B12" t="s">
        <v>8</v>
      </c>
      <c r="C12" s="69" t="s">
        <v>23</v>
      </c>
      <c r="D12" s="69" t="s">
        <v>24</v>
      </c>
      <c r="E12" s="63">
        <v>14866</v>
      </c>
      <c r="F12" s="64">
        <v>15509</v>
      </c>
      <c r="G12" s="64">
        <v>15386</v>
      </c>
      <c r="H12" s="64">
        <v>19416</v>
      </c>
      <c r="I12" s="64">
        <v>17343</v>
      </c>
      <c r="J12" s="65">
        <v>15846</v>
      </c>
    </row>
    <row r="13" spans="1:10" x14ac:dyDescent="0.3">
      <c r="A13" s="10"/>
      <c r="B13" t="s">
        <v>8</v>
      </c>
      <c r="C13" s="69" t="s">
        <v>25</v>
      </c>
      <c r="D13" s="69" t="s">
        <v>26</v>
      </c>
      <c r="E13" s="63">
        <v>17918</v>
      </c>
      <c r="F13" s="64">
        <v>17761</v>
      </c>
      <c r="G13" s="64">
        <v>17290</v>
      </c>
      <c r="H13" s="64">
        <v>15414</v>
      </c>
      <c r="I13" s="64">
        <v>15804</v>
      </c>
      <c r="J13" s="65">
        <v>16209</v>
      </c>
    </row>
    <row r="14" spans="1:10" x14ac:dyDescent="0.3">
      <c r="A14" s="10"/>
      <c r="B14" t="s">
        <v>8</v>
      </c>
      <c r="C14" s="69" t="s">
        <v>27</v>
      </c>
      <c r="D14" s="69" t="s">
        <v>28</v>
      </c>
      <c r="E14" s="63">
        <v>92804</v>
      </c>
      <c r="F14" s="64">
        <v>70285</v>
      </c>
      <c r="G14" s="64">
        <v>87288</v>
      </c>
      <c r="H14" s="64">
        <v>85975</v>
      </c>
      <c r="I14" s="64">
        <v>89411</v>
      </c>
      <c r="J14" s="65">
        <v>84394</v>
      </c>
    </row>
    <row r="15" spans="1:10" x14ac:dyDescent="0.3">
      <c r="A15" s="10"/>
      <c r="B15" t="s">
        <v>8</v>
      </c>
      <c r="C15" s="69" t="s">
        <v>29</v>
      </c>
      <c r="D15" s="69" t="s">
        <v>30</v>
      </c>
      <c r="E15" s="63">
        <v>26970</v>
      </c>
      <c r="F15" s="64">
        <v>23045</v>
      </c>
      <c r="G15" s="64">
        <v>20939</v>
      </c>
      <c r="H15" s="64">
        <v>18533</v>
      </c>
      <c r="I15" s="64">
        <v>20332</v>
      </c>
      <c r="J15" s="65">
        <v>19515</v>
      </c>
    </row>
    <row r="16" spans="1:10" x14ac:dyDescent="0.3">
      <c r="A16" s="10"/>
      <c r="B16" t="s">
        <v>8</v>
      </c>
      <c r="C16" s="69" t="s">
        <v>31</v>
      </c>
      <c r="D16" s="69" t="s">
        <v>32</v>
      </c>
      <c r="E16" s="63">
        <v>171346</v>
      </c>
      <c r="F16" s="64">
        <v>173440</v>
      </c>
      <c r="G16" s="64">
        <v>167481</v>
      </c>
      <c r="H16" s="64">
        <v>171588</v>
      </c>
      <c r="I16" s="64">
        <v>182856</v>
      </c>
      <c r="J16" s="65">
        <v>194420</v>
      </c>
    </row>
    <row r="17" spans="2:10" x14ac:dyDescent="0.3">
      <c r="B17" t="s">
        <v>8</v>
      </c>
      <c r="C17" s="69" t="s">
        <v>33</v>
      </c>
      <c r="D17" s="69" t="s">
        <v>34</v>
      </c>
      <c r="E17" s="63">
        <v>29957</v>
      </c>
      <c r="F17" s="64">
        <v>33935</v>
      </c>
      <c r="G17" s="64">
        <v>32357</v>
      </c>
      <c r="H17" s="64">
        <v>24842</v>
      </c>
      <c r="I17" s="64">
        <v>25370</v>
      </c>
      <c r="J17" s="65">
        <v>26208</v>
      </c>
    </row>
    <row r="18" spans="2:10" x14ac:dyDescent="0.3">
      <c r="B18" t="s">
        <v>8</v>
      </c>
      <c r="C18" s="69" t="s">
        <v>35</v>
      </c>
      <c r="D18" s="69" t="s">
        <v>36</v>
      </c>
      <c r="E18" s="63">
        <v>78082</v>
      </c>
      <c r="F18" s="64">
        <v>77516</v>
      </c>
      <c r="G18" s="64">
        <v>82133</v>
      </c>
      <c r="H18" s="64">
        <v>80176</v>
      </c>
      <c r="I18" s="64">
        <v>88713</v>
      </c>
      <c r="J18" s="65">
        <v>85906</v>
      </c>
    </row>
    <row r="19" spans="2:10" x14ac:dyDescent="0.3">
      <c r="B19" t="s">
        <v>8</v>
      </c>
      <c r="C19" s="69" t="s">
        <v>37</v>
      </c>
      <c r="D19" s="69" t="s">
        <v>38</v>
      </c>
      <c r="E19" s="63">
        <v>39134</v>
      </c>
      <c r="F19" s="64">
        <v>47142</v>
      </c>
      <c r="G19" s="64">
        <v>40479</v>
      </c>
      <c r="H19" s="64">
        <v>36683</v>
      </c>
      <c r="I19" s="64">
        <v>37257</v>
      </c>
      <c r="J19" s="65">
        <v>35222</v>
      </c>
    </row>
    <row r="20" spans="2:10" x14ac:dyDescent="0.3">
      <c r="B20" t="s">
        <v>8</v>
      </c>
      <c r="C20" s="69" t="s">
        <v>39</v>
      </c>
      <c r="D20" s="69" t="s">
        <v>40</v>
      </c>
      <c r="E20" s="63">
        <v>19008</v>
      </c>
      <c r="F20" s="64">
        <v>14390</v>
      </c>
      <c r="G20" s="64">
        <v>13243</v>
      </c>
      <c r="H20" s="64">
        <v>14006</v>
      </c>
      <c r="I20" s="64">
        <v>16786</v>
      </c>
      <c r="J20" s="65">
        <v>14870</v>
      </c>
    </row>
    <row r="21" spans="2:10" x14ac:dyDescent="0.3">
      <c r="B21" t="s">
        <v>8</v>
      </c>
      <c r="C21" s="69" t="s">
        <v>41</v>
      </c>
      <c r="D21" s="69" t="s">
        <v>42</v>
      </c>
      <c r="E21" s="63">
        <v>26255</v>
      </c>
      <c r="F21" s="64">
        <v>28500</v>
      </c>
      <c r="G21" s="64">
        <v>29421</v>
      </c>
      <c r="H21" s="64">
        <v>27425</v>
      </c>
      <c r="I21" s="64">
        <v>27265</v>
      </c>
      <c r="J21" s="65">
        <v>24888</v>
      </c>
    </row>
    <row r="22" spans="2:10" x14ac:dyDescent="0.3">
      <c r="B22" t="s">
        <v>8</v>
      </c>
      <c r="C22" s="69" t="s">
        <v>43</v>
      </c>
      <c r="D22" s="69" t="s">
        <v>44</v>
      </c>
      <c r="E22" s="63">
        <v>28688</v>
      </c>
      <c r="F22" s="64">
        <v>29091</v>
      </c>
      <c r="G22" s="64">
        <v>27740</v>
      </c>
      <c r="H22" s="64">
        <v>26140</v>
      </c>
      <c r="I22" s="64">
        <v>24585</v>
      </c>
      <c r="J22" s="65">
        <v>24557</v>
      </c>
    </row>
    <row r="23" spans="2:10" x14ac:dyDescent="0.3">
      <c r="B23" t="s">
        <v>8</v>
      </c>
      <c r="C23" s="69" t="s">
        <v>45</v>
      </c>
      <c r="D23" s="69" t="s">
        <v>46</v>
      </c>
      <c r="E23" s="63">
        <v>80955</v>
      </c>
      <c r="F23" s="64">
        <v>81213</v>
      </c>
      <c r="G23" s="64">
        <v>82259</v>
      </c>
      <c r="H23" s="64">
        <v>76950</v>
      </c>
      <c r="I23" s="64">
        <v>74048</v>
      </c>
      <c r="J23" s="65">
        <v>66200</v>
      </c>
    </row>
    <row r="24" spans="2:10" x14ac:dyDescent="0.3">
      <c r="B24" t="s">
        <v>8</v>
      </c>
      <c r="C24" s="69" t="s">
        <v>47</v>
      </c>
      <c r="D24" s="69" t="s">
        <v>48</v>
      </c>
      <c r="E24" s="63">
        <v>29035</v>
      </c>
      <c r="F24" s="64">
        <v>33995</v>
      </c>
      <c r="G24" s="64">
        <v>32487</v>
      </c>
      <c r="H24" s="64">
        <v>29326</v>
      </c>
      <c r="I24" s="64">
        <v>24895</v>
      </c>
      <c r="J24" s="65">
        <v>22164</v>
      </c>
    </row>
    <row r="25" spans="2:10" x14ac:dyDescent="0.3">
      <c r="B25" t="s">
        <v>8</v>
      </c>
      <c r="C25" s="69" t="s">
        <v>49</v>
      </c>
      <c r="D25" s="69" t="s">
        <v>50</v>
      </c>
      <c r="E25" s="63">
        <v>25429</v>
      </c>
      <c r="F25" s="64">
        <v>31341</v>
      </c>
      <c r="G25" s="64">
        <v>33795</v>
      </c>
      <c r="H25" s="64">
        <v>20750</v>
      </c>
      <c r="I25" s="64">
        <v>31938</v>
      </c>
      <c r="J25" s="65">
        <v>25504</v>
      </c>
    </row>
    <row r="26" spans="2:10" x14ac:dyDescent="0.3">
      <c r="B26" t="s">
        <v>8</v>
      </c>
      <c r="C26" s="69" t="s">
        <v>51</v>
      </c>
      <c r="D26" s="69" t="s">
        <v>52</v>
      </c>
      <c r="E26" s="63">
        <v>81862</v>
      </c>
      <c r="F26" s="64">
        <v>63555</v>
      </c>
      <c r="G26" s="64">
        <v>63742</v>
      </c>
      <c r="H26" s="64">
        <v>63868</v>
      </c>
      <c r="I26" s="64">
        <v>75931</v>
      </c>
      <c r="J26" s="65">
        <v>88890</v>
      </c>
    </row>
    <row r="27" spans="2:10" x14ac:dyDescent="0.3">
      <c r="B27" t="s">
        <v>8</v>
      </c>
      <c r="C27" s="69" t="s">
        <v>53</v>
      </c>
      <c r="D27" s="69" t="s">
        <v>54</v>
      </c>
      <c r="E27" s="63">
        <v>125647</v>
      </c>
      <c r="F27" s="64">
        <v>135064</v>
      </c>
      <c r="G27" s="64">
        <v>133646</v>
      </c>
      <c r="H27" s="64">
        <v>158932</v>
      </c>
      <c r="I27" s="64">
        <v>158566</v>
      </c>
      <c r="J27" s="65">
        <v>133711</v>
      </c>
    </row>
    <row r="28" spans="2:10" x14ac:dyDescent="0.3">
      <c r="B28" t="s">
        <v>8</v>
      </c>
      <c r="C28" s="69" t="s">
        <v>55</v>
      </c>
      <c r="D28" s="69" t="s">
        <v>56</v>
      </c>
      <c r="E28" s="63">
        <v>11106</v>
      </c>
      <c r="F28" s="64">
        <v>9770</v>
      </c>
      <c r="G28" s="64">
        <v>10780</v>
      </c>
      <c r="H28" s="64">
        <v>10207</v>
      </c>
      <c r="I28" s="64">
        <v>9520</v>
      </c>
      <c r="J28" s="65">
        <v>10115</v>
      </c>
    </row>
    <row r="29" spans="2:10" x14ac:dyDescent="0.3">
      <c r="B29" t="s">
        <v>8</v>
      </c>
      <c r="C29" s="69" t="s">
        <v>57</v>
      </c>
      <c r="D29" s="69" t="s">
        <v>58</v>
      </c>
      <c r="E29" s="63">
        <v>22700</v>
      </c>
      <c r="F29" s="64">
        <v>19367</v>
      </c>
      <c r="G29" s="64">
        <v>22175</v>
      </c>
      <c r="H29" s="64">
        <v>18938</v>
      </c>
      <c r="I29" s="64">
        <v>18046</v>
      </c>
      <c r="J29" s="65">
        <v>20265</v>
      </c>
    </row>
    <row r="30" spans="2:10" x14ac:dyDescent="0.3">
      <c r="B30" t="s">
        <v>8</v>
      </c>
      <c r="C30" s="69" t="s">
        <v>59</v>
      </c>
      <c r="D30" s="69" t="s">
        <v>60</v>
      </c>
      <c r="E30" s="63">
        <v>15348</v>
      </c>
      <c r="F30" s="64">
        <v>15270</v>
      </c>
      <c r="G30" s="64">
        <v>18177</v>
      </c>
      <c r="H30" s="64">
        <v>18633</v>
      </c>
      <c r="I30" s="64">
        <v>20658</v>
      </c>
      <c r="J30" s="65">
        <v>18303</v>
      </c>
    </row>
    <row r="31" spans="2:10" x14ac:dyDescent="0.3">
      <c r="B31" t="s">
        <v>8</v>
      </c>
      <c r="C31" s="69" t="s">
        <v>61</v>
      </c>
      <c r="D31" s="69" t="s">
        <v>62</v>
      </c>
      <c r="E31" s="63">
        <v>65894</v>
      </c>
      <c r="F31" s="64">
        <v>71756</v>
      </c>
      <c r="G31" s="64">
        <v>70143</v>
      </c>
      <c r="H31" s="64">
        <v>69679</v>
      </c>
      <c r="I31" s="64">
        <v>72015</v>
      </c>
      <c r="J31" s="65">
        <v>70721</v>
      </c>
    </row>
    <row r="32" spans="2:10" x14ac:dyDescent="0.3">
      <c r="B32" t="s">
        <v>8</v>
      </c>
      <c r="C32" s="69" t="s">
        <v>63</v>
      </c>
      <c r="D32" s="69" t="s">
        <v>64</v>
      </c>
      <c r="E32" s="63">
        <v>174744</v>
      </c>
      <c r="F32" s="64">
        <v>215432</v>
      </c>
      <c r="G32" s="64">
        <v>196257</v>
      </c>
      <c r="H32" s="64">
        <v>196781</v>
      </c>
      <c r="I32" s="64">
        <v>193290</v>
      </c>
      <c r="J32" s="65">
        <v>186172</v>
      </c>
    </row>
    <row r="33" spans="2:10" x14ac:dyDescent="0.3">
      <c r="B33" t="s">
        <v>8</v>
      </c>
      <c r="C33" s="69" t="s">
        <v>65</v>
      </c>
      <c r="D33" s="69" t="s">
        <v>66</v>
      </c>
      <c r="E33" s="63">
        <v>19357</v>
      </c>
      <c r="F33" s="64">
        <v>16263</v>
      </c>
      <c r="G33" s="64">
        <v>20686</v>
      </c>
      <c r="H33" s="64">
        <v>22231</v>
      </c>
      <c r="I33" s="64">
        <v>28126</v>
      </c>
      <c r="J33" s="65">
        <v>23747</v>
      </c>
    </row>
    <row r="34" spans="2:10" x14ac:dyDescent="0.3">
      <c r="B34" t="s">
        <v>8</v>
      </c>
      <c r="C34" s="69" t="s">
        <v>67</v>
      </c>
      <c r="D34" s="69" t="s">
        <v>68</v>
      </c>
      <c r="E34" s="63">
        <v>19047</v>
      </c>
      <c r="F34" s="64">
        <v>19443</v>
      </c>
      <c r="G34" s="64">
        <v>15721</v>
      </c>
      <c r="H34" s="64">
        <v>21054</v>
      </c>
      <c r="I34" s="64">
        <v>20160</v>
      </c>
      <c r="J34" s="65">
        <v>20425</v>
      </c>
    </row>
    <row r="35" spans="2:10" x14ac:dyDescent="0.3">
      <c r="B35" t="s">
        <v>8</v>
      </c>
      <c r="C35" s="69" t="s">
        <v>69</v>
      </c>
      <c r="D35" s="69" t="s">
        <v>70</v>
      </c>
      <c r="E35" s="63">
        <v>20622</v>
      </c>
      <c r="F35" s="64">
        <v>19351</v>
      </c>
      <c r="G35" s="64">
        <v>16007</v>
      </c>
      <c r="H35" s="64">
        <v>19509</v>
      </c>
      <c r="I35" s="64">
        <v>23948</v>
      </c>
      <c r="J35" s="65">
        <v>25139</v>
      </c>
    </row>
    <row r="36" spans="2:10" x14ac:dyDescent="0.3">
      <c r="B36" t="s">
        <v>8</v>
      </c>
      <c r="C36" s="69" t="s">
        <v>71</v>
      </c>
      <c r="D36" s="69" t="s">
        <v>72</v>
      </c>
      <c r="E36" s="63">
        <v>15579</v>
      </c>
      <c r="F36" s="64">
        <v>15139</v>
      </c>
      <c r="G36" s="64">
        <v>18120</v>
      </c>
      <c r="H36" s="64">
        <v>14174</v>
      </c>
      <c r="I36" s="64">
        <v>16559</v>
      </c>
      <c r="J36" s="65">
        <v>15510</v>
      </c>
    </row>
    <row r="37" spans="2:10" x14ac:dyDescent="0.3">
      <c r="B37" t="s">
        <v>8</v>
      </c>
      <c r="C37" s="69" t="s">
        <v>73</v>
      </c>
      <c r="D37" s="69" t="s">
        <v>74</v>
      </c>
      <c r="E37" s="63">
        <v>12397</v>
      </c>
      <c r="F37" s="64">
        <v>13211</v>
      </c>
      <c r="G37" s="64">
        <v>12577</v>
      </c>
      <c r="H37" s="64">
        <v>11328</v>
      </c>
      <c r="I37" s="64">
        <v>9611</v>
      </c>
      <c r="J37" s="65">
        <v>9926</v>
      </c>
    </row>
    <row r="38" spans="2:10" x14ac:dyDescent="0.3">
      <c r="B38" t="s">
        <v>8</v>
      </c>
      <c r="C38" s="69" t="s">
        <v>75</v>
      </c>
      <c r="D38" s="69" t="s">
        <v>76</v>
      </c>
      <c r="E38" s="63">
        <v>31649</v>
      </c>
      <c r="F38" s="64">
        <v>33422</v>
      </c>
      <c r="G38" s="64">
        <v>30545</v>
      </c>
      <c r="H38" s="64">
        <v>20273</v>
      </c>
      <c r="I38" s="64">
        <v>21991</v>
      </c>
      <c r="J38" s="65">
        <v>19931</v>
      </c>
    </row>
    <row r="39" spans="2:10" x14ac:dyDescent="0.3">
      <c r="B39" t="s">
        <v>8</v>
      </c>
      <c r="C39" s="69" t="s">
        <v>77</v>
      </c>
      <c r="D39" s="69" t="s">
        <v>78</v>
      </c>
      <c r="E39" s="63">
        <v>223888</v>
      </c>
      <c r="F39" s="64">
        <v>231390</v>
      </c>
      <c r="G39" s="64">
        <v>213619</v>
      </c>
      <c r="H39" s="64">
        <v>228884</v>
      </c>
      <c r="I39" s="64">
        <v>241323</v>
      </c>
      <c r="J39" s="65">
        <v>239521</v>
      </c>
    </row>
    <row r="40" spans="2:10" x14ac:dyDescent="0.3">
      <c r="B40" t="s">
        <v>8</v>
      </c>
      <c r="C40" s="69" t="s">
        <v>79</v>
      </c>
      <c r="D40" s="69" t="s">
        <v>80</v>
      </c>
      <c r="E40" s="63">
        <v>70804</v>
      </c>
      <c r="F40" s="64">
        <v>50553</v>
      </c>
      <c r="G40" s="64">
        <v>48956</v>
      </c>
      <c r="H40" s="64">
        <v>52054</v>
      </c>
      <c r="I40" s="64">
        <v>45398</v>
      </c>
      <c r="J40" s="65">
        <v>37515</v>
      </c>
    </row>
    <row r="41" spans="2:10" x14ac:dyDescent="0.3">
      <c r="B41" t="s">
        <v>8</v>
      </c>
      <c r="C41" s="69" t="s">
        <v>81</v>
      </c>
      <c r="D41" s="69" t="s">
        <v>82</v>
      </c>
      <c r="E41" s="63">
        <v>11982</v>
      </c>
      <c r="F41" s="64">
        <v>11338</v>
      </c>
      <c r="G41" s="64">
        <v>12100</v>
      </c>
      <c r="H41" s="64">
        <v>10367</v>
      </c>
      <c r="I41" s="64">
        <v>10892</v>
      </c>
      <c r="J41" s="65">
        <v>12140</v>
      </c>
    </row>
    <row r="42" spans="2:10" x14ac:dyDescent="0.3">
      <c r="B42" t="s">
        <v>8</v>
      </c>
      <c r="C42" s="69" t="s">
        <v>83</v>
      </c>
      <c r="D42" s="69" t="s">
        <v>84</v>
      </c>
      <c r="E42" s="63">
        <v>26203</v>
      </c>
      <c r="F42" s="64">
        <v>19465</v>
      </c>
      <c r="G42" s="64">
        <v>24416</v>
      </c>
      <c r="H42" s="64">
        <v>25675</v>
      </c>
      <c r="I42" s="64">
        <v>24914</v>
      </c>
      <c r="J42" s="65">
        <v>27516</v>
      </c>
    </row>
    <row r="43" spans="2:10" x14ac:dyDescent="0.3">
      <c r="B43" t="s">
        <v>8</v>
      </c>
      <c r="C43" s="69" t="s">
        <v>85</v>
      </c>
      <c r="D43" s="69" t="s">
        <v>86</v>
      </c>
      <c r="E43" s="63">
        <v>27648</v>
      </c>
      <c r="F43" s="64">
        <v>27075</v>
      </c>
      <c r="G43" s="64">
        <v>28169</v>
      </c>
      <c r="H43" s="64">
        <v>29264</v>
      </c>
      <c r="I43" s="64">
        <v>20982</v>
      </c>
      <c r="J43" s="65">
        <v>24845</v>
      </c>
    </row>
    <row r="44" spans="2:10" x14ac:dyDescent="0.3">
      <c r="B44" t="s">
        <v>8</v>
      </c>
      <c r="C44" s="69" t="s">
        <v>87</v>
      </c>
      <c r="D44" s="69" t="s">
        <v>88</v>
      </c>
      <c r="E44" s="63">
        <v>14873</v>
      </c>
      <c r="F44" s="64">
        <v>11439</v>
      </c>
      <c r="G44" s="64">
        <v>11689</v>
      </c>
      <c r="H44" s="64">
        <v>15009</v>
      </c>
      <c r="I44" s="64">
        <v>16837</v>
      </c>
      <c r="J44" s="65">
        <v>17476</v>
      </c>
    </row>
    <row r="45" spans="2:10" x14ac:dyDescent="0.3">
      <c r="B45" t="s">
        <v>8</v>
      </c>
      <c r="C45" s="69" t="s">
        <v>89</v>
      </c>
      <c r="D45" s="69" t="s">
        <v>90</v>
      </c>
      <c r="E45" s="63">
        <v>33682</v>
      </c>
      <c r="F45" s="64">
        <v>34580</v>
      </c>
      <c r="G45" s="64">
        <v>31414</v>
      </c>
      <c r="H45" s="64">
        <v>33439</v>
      </c>
      <c r="I45" s="64">
        <v>29458</v>
      </c>
      <c r="J45" s="65">
        <v>24685</v>
      </c>
    </row>
    <row r="46" spans="2:10" x14ac:dyDescent="0.3">
      <c r="B46" t="s">
        <v>8</v>
      </c>
      <c r="C46" s="69" t="s">
        <v>91</v>
      </c>
      <c r="D46" s="69" t="s">
        <v>92</v>
      </c>
      <c r="E46" s="63">
        <v>7859</v>
      </c>
      <c r="F46" s="64">
        <v>7989</v>
      </c>
      <c r="G46" s="64">
        <v>8394</v>
      </c>
      <c r="H46" s="64">
        <v>9003</v>
      </c>
      <c r="I46" s="64">
        <v>8563</v>
      </c>
      <c r="J46" s="65">
        <v>8559</v>
      </c>
    </row>
    <row r="47" spans="2:10" x14ac:dyDescent="0.3">
      <c r="B47" t="s">
        <v>8</v>
      </c>
      <c r="C47" s="69" t="s">
        <v>93</v>
      </c>
      <c r="D47" s="69" t="s">
        <v>94</v>
      </c>
      <c r="E47" s="63">
        <v>342865</v>
      </c>
      <c r="F47" s="64">
        <v>274004</v>
      </c>
      <c r="G47" s="64">
        <v>283404</v>
      </c>
      <c r="H47" s="64">
        <v>281417</v>
      </c>
      <c r="I47" s="64">
        <v>291669</v>
      </c>
      <c r="J47" s="65">
        <v>263241</v>
      </c>
    </row>
    <row r="48" spans="2:10" x14ac:dyDescent="0.3">
      <c r="B48" t="s">
        <v>8</v>
      </c>
      <c r="C48" s="69" t="s">
        <v>95</v>
      </c>
      <c r="D48" s="69" t="s">
        <v>96</v>
      </c>
      <c r="E48" s="63">
        <v>45643</v>
      </c>
      <c r="F48" s="64">
        <v>45409</v>
      </c>
      <c r="G48" s="64">
        <v>43535</v>
      </c>
      <c r="H48" s="64">
        <v>42383</v>
      </c>
      <c r="I48" s="64">
        <v>42416</v>
      </c>
      <c r="J48" s="65">
        <v>42763</v>
      </c>
    </row>
    <row r="49" spans="2:10" x14ac:dyDescent="0.3">
      <c r="B49" t="s">
        <v>8</v>
      </c>
      <c r="C49" s="69" t="s">
        <v>97</v>
      </c>
      <c r="D49" s="69" t="s">
        <v>98</v>
      </c>
      <c r="E49" s="63">
        <v>137403</v>
      </c>
      <c r="F49" s="64">
        <v>143371</v>
      </c>
      <c r="G49" s="64">
        <v>150031</v>
      </c>
      <c r="H49" s="64">
        <v>148497</v>
      </c>
      <c r="I49" s="64">
        <v>147117</v>
      </c>
      <c r="J49" s="65">
        <v>148198</v>
      </c>
    </row>
    <row r="50" spans="2:10" x14ac:dyDescent="0.3">
      <c r="B50" t="s">
        <v>8</v>
      </c>
      <c r="C50" s="69" t="s">
        <v>99</v>
      </c>
      <c r="D50" s="69" t="s">
        <v>100</v>
      </c>
      <c r="E50" s="63">
        <v>25247</v>
      </c>
      <c r="F50" s="64">
        <v>23807</v>
      </c>
      <c r="G50" s="64">
        <v>21358</v>
      </c>
      <c r="H50" s="64">
        <v>20503</v>
      </c>
      <c r="I50" s="64">
        <v>17227</v>
      </c>
      <c r="J50" s="65">
        <v>18970</v>
      </c>
    </row>
    <row r="51" spans="2:10" x14ac:dyDescent="0.3">
      <c r="B51" t="s">
        <v>8</v>
      </c>
      <c r="C51" s="69" t="s">
        <v>101</v>
      </c>
      <c r="D51" s="69" t="s">
        <v>102</v>
      </c>
      <c r="E51" s="63">
        <v>12873</v>
      </c>
      <c r="F51" s="64">
        <v>13941</v>
      </c>
      <c r="G51" s="64">
        <v>15506</v>
      </c>
      <c r="H51" s="64">
        <v>14248</v>
      </c>
      <c r="I51" s="64">
        <v>15413</v>
      </c>
      <c r="J51" s="65">
        <v>18101</v>
      </c>
    </row>
    <row r="52" spans="2:10" x14ac:dyDescent="0.3">
      <c r="B52" t="s">
        <v>8</v>
      </c>
      <c r="C52" s="69" t="s">
        <v>103</v>
      </c>
      <c r="D52" s="69" t="s">
        <v>104</v>
      </c>
      <c r="E52" s="63">
        <v>9988</v>
      </c>
      <c r="F52" s="64">
        <v>11280</v>
      </c>
      <c r="G52" s="64">
        <v>10407</v>
      </c>
      <c r="H52" s="64">
        <v>11128</v>
      </c>
      <c r="I52" s="64">
        <v>12380</v>
      </c>
      <c r="J52" s="65">
        <v>9656</v>
      </c>
    </row>
    <row r="53" spans="2:10" x14ac:dyDescent="0.3">
      <c r="B53" t="s">
        <v>8</v>
      </c>
      <c r="C53" s="69" t="s">
        <v>105</v>
      </c>
      <c r="D53" s="69" t="s">
        <v>106</v>
      </c>
      <c r="E53" s="63">
        <v>12536</v>
      </c>
      <c r="F53" s="64">
        <v>12607</v>
      </c>
      <c r="G53" s="64">
        <v>11984</v>
      </c>
      <c r="H53" s="64">
        <v>12412</v>
      </c>
      <c r="I53" s="64">
        <v>11823</v>
      </c>
      <c r="J53" s="65">
        <v>12174</v>
      </c>
    </row>
    <row r="54" spans="2:10" x14ac:dyDescent="0.3">
      <c r="B54" t="s">
        <v>8</v>
      </c>
      <c r="C54" s="69" t="s">
        <v>108</v>
      </c>
      <c r="D54" s="69" t="s">
        <v>109</v>
      </c>
      <c r="E54" s="63">
        <v>48694</v>
      </c>
      <c r="F54" s="64">
        <v>46057</v>
      </c>
      <c r="G54" s="64">
        <v>52108</v>
      </c>
      <c r="H54" s="64">
        <v>55908</v>
      </c>
      <c r="I54" s="64">
        <v>48742</v>
      </c>
      <c r="J54" s="65">
        <v>47544</v>
      </c>
    </row>
    <row r="55" spans="2:10" x14ac:dyDescent="0.3">
      <c r="B55" t="s">
        <v>8</v>
      </c>
      <c r="C55" s="69" t="s">
        <v>110</v>
      </c>
      <c r="D55" s="69" t="s">
        <v>111</v>
      </c>
      <c r="E55" s="63">
        <v>19622</v>
      </c>
      <c r="F55" s="64">
        <v>22186</v>
      </c>
      <c r="G55" s="64">
        <v>22233</v>
      </c>
      <c r="H55" s="64">
        <v>22200</v>
      </c>
      <c r="I55" s="64">
        <v>22490</v>
      </c>
      <c r="J55" s="65">
        <v>24152</v>
      </c>
    </row>
    <row r="56" spans="2:10" x14ac:dyDescent="0.3">
      <c r="B56" t="s">
        <v>8</v>
      </c>
      <c r="C56" s="69" t="s">
        <v>112</v>
      </c>
      <c r="D56" s="69" t="s">
        <v>113</v>
      </c>
      <c r="E56" s="63">
        <v>8738</v>
      </c>
      <c r="F56" s="64">
        <v>11046</v>
      </c>
      <c r="G56" s="64">
        <v>8961</v>
      </c>
      <c r="H56" s="64">
        <v>6949</v>
      </c>
      <c r="I56" s="64">
        <v>6680</v>
      </c>
      <c r="J56" s="65">
        <v>9449</v>
      </c>
    </row>
    <row r="57" spans="2:10" x14ac:dyDescent="0.3">
      <c r="B57" t="s">
        <v>8</v>
      </c>
      <c r="C57" s="69" t="s">
        <v>114</v>
      </c>
      <c r="D57" s="69" t="s">
        <v>115</v>
      </c>
      <c r="E57" s="63">
        <v>27296</v>
      </c>
      <c r="F57" s="64">
        <v>33451</v>
      </c>
      <c r="G57" s="64">
        <v>31628</v>
      </c>
      <c r="H57" s="64">
        <v>25953</v>
      </c>
      <c r="I57" s="64">
        <v>25490</v>
      </c>
      <c r="J57" s="65">
        <v>26267</v>
      </c>
    </row>
    <row r="58" spans="2:10" x14ac:dyDescent="0.3">
      <c r="B58" t="s">
        <v>8</v>
      </c>
      <c r="C58" s="69" t="s">
        <v>116</v>
      </c>
      <c r="D58" s="69" t="s">
        <v>117</v>
      </c>
      <c r="E58" s="63">
        <v>8032</v>
      </c>
      <c r="F58" s="64">
        <v>8536</v>
      </c>
      <c r="G58" s="64">
        <v>8296</v>
      </c>
      <c r="H58" s="64">
        <v>8374</v>
      </c>
      <c r="I58" s="64">
        <v>8421</v>
      </c>
      <c r="J58" s="65">
        <v>9202</v>
      </c>
    </row>
    <row r="59" spans="2:10" x14ac:dyDescent="0.3">
      <c r="B59" t="s">
        <v>8</v>
      </c>
      <c r="C59" s="69" t="s">
        <v>118</v>
      </c>
      <c r="D59" s="69" t="s">
        <v>119</v>
      </c>
      <c r="E59" s="63">
        <v>20923</v>
      </c>
      <c r="F59" s="64">
        <v>23497</v>
      </c>
      <c r="G59" s="64">
        <v>21085</v>
      </c>
      <c r="H59" s="64">
        <v>21185</v>
      </c>
      <c r="I59" s="64">
        <v>21310</v>
      </c>
      <c r="J59" s="65">
        <v>19964</v>
      </c>
    </row>
    <row r="60" spans="2:10" x14ac:dyDescent="0.3">
      <c r="B60" t="s">
        <v>8</v>
      </c>
      <c r="C60" s="69" t="s">
        <v>120</v>
      </c>
      <c r="D60" s="69" t="s">
        <v>121</v>
      </c>
      <c r="E60" s="63">
        <v>22457</v>
      </c>
      <c r="F60" s="64">
        <v>12233</v>
      </c>
      <c r="G60" s="64">
        <v>14946</v>
      </c>
      <c r="H60" s="64">
        <v>15165</v>
      </c>
      <c r="I60" s="64">
        <v>18430</v>
      </c>
      <c r="J60" s="65">
        <v>13621</v>
      </c>
    </row>
    <row r="61" spans="2:10" x14ac:dyDescent="0.3">
      <c r="B61" t="s">
        <v>8</v>
      </c>
      <c r="C61" s="69" t="s">
        <v>122</v>
      </c>
      <c r="D61" s="69" t="s">
        <v>123</v>
      </c>
      <c r="E61" s="63">
        <v>62689</v>
      </c>
      <c r="F61" s="64">
        <v>70224</v>
      </c>
      <c r="G61" s="64">
        <v>71659</v>
      </c>
      <c r="H61" s="64">
        <v>70377</v>
      </c>
      <c r="I61" s="64">
        <v>70829</v>
      </c>
      <c r="J61" s="65">
        <v>62718</v>
      </c>
    </row>
    <row r="62" spans="2:10" x14ac:dyDescent="0.3">
      <c r="B62" t="s">
        <v>8</v>
      </c>
      <c r="C62" s="69" t="s">
        <v>124</v>
      </c>
      <c r="D62" s="69" t="s">
        <v>125</v>
      </c>
      <c r="E62" s="63">
        <v>15587</v>
      </c>
      <c r="F62" s="64">
        <v>15455</v>
      </c>
      <c r="G62" s="64">
        <v>19992</v>
      </c>
      <c r="H62" s="64">
        <v>21641</v>
      </c>
      <c r="I62" s="64">
        <v>17040</v>
      </c>
      <c r="J62" s="65">
        <v>20138</v>
      </c>
    </row>
    <row r="63" spans="2:10" x14ac:dyDescent="0.3">
      <c r="B63" t="s">
        <v>8</v>
      </c>
      <c r="C63" s="69" t="s">
        <v>265</v>
      </c>
      <c r="D63" s="69" t="s">
        <v>266</v>
      </c>
      <c r="E63" s="63" t="s">
        <v>107</v>
      </c>
      <c r="F63" s="64" t="s">
        <v>107</v>
      </c>
      <c r="G63" s="64" t="s">
        <v>107</v>
      </c>
      <c r="H63" s="64" t="s">
        <v>107</v>
      </c>
      <c r="I63" s="64">
        <v>0</v>
      </c>
      <c r="J63" s="65">
        <v>58178</v>
      </c>
    </row>
    <row r="64" spans="2:10" x14ac:dyDescent="0.3">
      <c r="B64" t="s">
        <v>8</v>
      </c>
      <c r="C64" s="69" t="s">
        <v>267</v>
      </c>
      <c r="D64" s="69" t="s">
        <v>268</v>
      </c>
      <c r="E64" s="63" t="s">
        <v>107</v>
      </c>
      <c r="F64" s="64" t="s">
        <v>107</v>
      </c>
      <c r="G64" s="64" t="s">
        <v>107</v>
      </c>
      <c r="H64" s="64" t="s">
        <v>107</v>
      </c>
      <c r="I64" s="64" t="s">
        <v>107</v>
      </c>
      <c r="J64" s="65">
        <v>3815</v>
      </c>
    </row>
    <row r="65" spans="2:10" x14ac:dyDescent="0.3">
      <c r="B65" t="s">
        <v>8</v>
      </c>
      <c r="C65" s="69" t="s">
        <v>269</v>
      </c>
      <c r="D65" s="69" t="s">
        <v>270</v>
      </c>
      <c r="E65" s="63" t="s">
        <v>107</v>
      </c>
      <c r="F65" s="64" t="s">
        <v>107</v>
      </c>
      <c r="G65" s="64" t="s">
        <v>107</v>
      </c>
      <c r="H65" s="64" t="s">
        <v>107</v>
      </c>
      <c r="I65" s="64" t="s">
        <v>107</v>
      </c>
      <c r="J65" s="65">
        <v>95</v>
      </c>
    </row>
    <row r="66" spans="2:10" x14ac:dyDescent="0.3">
      <c r="B66" t="s">
        <v>8</v>
      </c>
      <c r="C66" s="69" t="s">
        <v>271</v>
      </c>
      <c r="D66" s="69" t="s">
        <v>272</v>
      </c>
      <c r="E66" s="63" t="s">
        <v>107</v>
      </c>
      <c r="F66" s="64" t="s">
        <v>107</v>
      </c>
      <c r="G66" s="64" t="s">
        <v>107</v>
      </c>
      <c r="H66" s="64" t="s">
        <v>107</v>
      </c>
      <c r="I66" s="64" t="s">
        <v>107</v>
      </c>
      <c r="J66" s="65">
        <v>9933</v>
      </c>
    </row>
    <row r="67" spans="2:10" x14ac:dyDescent="0.3">
      <c r="B67" t="s">
        <v>8</v>
      </c>
      <c r="C67" s="69" t="s">
        <v>273</v>
      </c>
      <c r="D67" s="69" t="s">
        <v>274</v>
      </c>
      <c r="E67" s="63" t="s">
        <v>107</v>
      </c>
      <c r="F67" s="64" t="s">
        <v>107</v>
      </c>
      <c r="G67" s="64" t="s">
        <v>107</v>
      </c>
      <c r="H67" s="64" t="s">
        <v>107</v>
      </c>
      <c r="I67" s="64" t="s">
        <v>107</v>
      </c>
      <c r="J67" s="65">
        <v>19823</v>
      </c>
    </row>
    <row r="68" spans="2:10" x14ac:dyDescent="0.3">
      <c r="B68" t="s">
        <v>8</v>
      </c>
      <c r="C68" s="69" t="s">
        <v>275</v>
      </c>
      <c r="D68" s="69" t="s">
        <v>276</v>
      </c>
      <c r="E68" s="63" t="s">
        <v>107</v>
      </c>
      <c r="F68" s="64" t="s">
        <v>107</v>
      </c>
      <c r="G68" s="64" t="s">
        <v>107</v>
      </c>
      <c r="H68" s="64" t="s">
        <v>107</v>
      </c>
      <c r="I68" s="64" t="s">
        <v>107</v>
      </c>
      <c r="J68" s="65">
        <v>24806</v>
      </c>
    </row>
    <row r="69" spans="2:10" x14ac:dyDescent="0.3">
      <c r="B69" t="s">
        <v>8</v>
      </c>
      <c r="C69" s="69" t="s">
        <v>277</v>
      </c>
      <c r="D69" s="69" t="s">
        <v>278</v>
      </c>
      <c r="E69" s="63" t="s">
        <v>107</v>
      </c>
      <c r="F69" s="64" t="s">
        <v>107</v>
      </c>
      <c r="G69" s="64" t="s">
        <v>107</v>
      </c>
      <c r="H69" s="64" t="s">
        <v>107</v>
      </c>
      <c r="I69" s="64" t="s">
        <v>107</v>
      </c>
      <c r="J69" s="65">
        <v>9988</v>
      </c>
    </row>
    <row r="70" spans="2:10" x14ac:dyDescent="0.3">
      <c r="B70" t="s">
        <v>8</v>
      </c>
      <c r="C70" s="69" t="s">
        <v>279</v>
      </c>
      <c r="D70" s="69" t="s">
        <v>280</v>
      </c>
      <c r="E70" s="63" t="s">
        <v>107</v>
      </c>
      <c r="F70" s="64" t="s">
        <v>107</v>
      </c>
      <c r="G70" s="64" t="s">
        <v>107</v>
      </c>
      <c r="H70" s="64" t="s">
        <v>107</v>
      </c>
      <c r="I70" s="64" t="s">
        <v>107</v>
      </c>
      <c r="J70" s="65">
        <v>28675</v>
      </c>
    </row>
    <row r="71" spans="2:10" x14ac:dyDescent="0.3">
      <c r="B71" t="s">
        <v>8</v>
      </c>
      <c r="C71" s="69" t="s">
        <v>281</v>
      </c>
      <c r="D71" s="69" t="s">
        <v>282</v>
      </c>
      <c r="E71" s="63" t="s">
        <v>107</v>
      </c>
      <c r="F71" s="64" t="s">
        <v>107</v>
      </c>
      <c r="G71" s="64" t="s">
        <v>107</v>
      </c>
      <c r="H71" s="64" t="s">
        <v>107</v>
      </c>
      <c r="I71" s="64" t="s">
        <v>107</v>
      </c>
      <c r="J71" s="65">
        <v>14832</v>
      </c>
    </row>
    <row r="72" spans="2:10" x14ac:dyDescent="0.3">
      <c r="B72" t="s">
        <v>8</v>
      </c>
      <c r="C72" s="69" t="s">
        <v>283</v>
      </c>
      <c r="D72" s="69" t="s">
        <v>284</v>
      </c>
      <c r="E72" s="63" t="s">
        <v>107</v>
      </c>
      <c r="F72" s="64" t="s">
        <v>107</v>
      </c>
      <c r="G72" s="64" t="s">
        <v>107</v>
      </c>
      <c r="H72" s="64" t="s">
        <v>107</v>
      </c>
      <c r="I72" s="64" t="s">
        <v>107</v>
      </c>
      <c r="J72" s="65">
        <v>28495</v>
      </c>
    </row>
    <row r="73" spans="2:10" x14ac:dyDescent="0.3">
      <c r="B73" t="s">
        <v>8</v>
      </c>
      <c r="C73" s="69" t="s">
        <v>285</v>
      </c>
      <c r="D73" s="69" t="s">
        <v>286</v>
      </c>
      <c r="E73" s="63" t="s">
        <v>107</v>
      </c>
      <c r="F73" s="64" t="s">
        <v>107</v>
      </c>
      <c r="G73" s="64" t="s">
        <v>107</v>
      </c>
      <c r="H73" s="64" t="s">
        <v>107</v>
      </c>
      <c r="I73" s="64" t="s">
        <v>107</v>
      </c>
      <c r="J73" s="65">
        <v>20895</v>
      </c>
    </row>
    <row r="74" spans="2:10" x14ac:dyDescent="0.3">
      <c r="B74" t="s">
        <v>8</v>
      </c>
      <c r="C74" s="69" t="s">
        <v>126</v>
      </c>
      <c r="D74" s="69" t="s">
        <v>127</v>
      </c>
      <c r="E74" s="63">
        <v>24500</v>
      </c>
      <c r="F74" s="64">
        <v>22505</v>
      </c>
      <c r="G74" s="64">
        <v>20092</v>
      </c>
      <c r="H74" s="64">
        <v>20120</v>
      </c>
      <c r="I74" s="64">
        <v>22066</v>
      </c>
      <c r="J74" s="65">
        <v>20960</v>
      </c>
    </row>
    <row r="75" spans="2:10" x14ac:dyDescent="0.3">
      <c r="B75" t="s">
        <v>8</v>
      </c>
      <c r="C75" s="69" t="s">
        <v>128</v>
      </c>
      <c r="D75" s="69" t="s">
        <v>129</v>
      </c>
      <c r="E75" s="63">
        <v>19505</v>
      </c>
      <c r="F75" s="64">
        <v>34696</v>
      </c>
      <c r="G75" s="64">
        <v>42762</v>
      </c>
      <c r="H75" s="64">
        <v>36792</v>
      </c>
      <c r="I75" s="64">
        <v>32403</v>
      </c>
      <c r="J75" s="65">
        <v>11942</v>
      </c>
    </row>
    <row r="76" spans="2:10" x14ac:dyDescent="0.3">
      <c r="B76" t="s">
        <v>130</v>
      </c>
      <c r="C76" s="69" t="s">
        <v>131</v>
      </c>
      <c r="D76" s="69" t="s">
        <v>132</v>
      </c>
      <c r="E76" s="63">
        <v>42358</v>
      </c>
      <c r="F76" s="64">
        <v>43421</v>
      </c>
      <c r="G76" s="64">
        <v>41507</v>
      </c>
      <c r="H76" s="64">
        <v>39660</v>
      </c>
      <c r="I76" s="64">
        <v>43862</v>
      </c>
      <c r="J76" s="65">
        <v>43202</v>
      </c>
    </row>
    <row r="77" spans="2:10" x14ac:dyDescent="0.3">
      <c r="B77" t="s">
        <v>130</v>
      </c>
      <c r="C77" s="69" t="s">
        <v>133</v>
      </c>
      <c r="D77" s="69" t="s">
        <v>134</v>
      </c>
      <c r="E77" s="63">
        <v>58863</v>
      </c>
      <c r="F77" s="64">
        <v>56041</v>
      </c>
      <c r="G77" s="64">
        <v>44682</v>
      </c>
      <c r="H77" s="64">
        <v>44914</v>
      </c>
      <c r="I77" s="64">
        <v>51229</v>
      </c>
      <c r="J77" s="65">
        <v>77641</v>
      </c>
    </row>
    <row r="78" spans="2:10" x14ac:dyDescent="0.3">
      <c r="B78" t="s">
        <v>130</v>
      </c>
      <c r="C78" s="69" t="s">
        <v>135</v>
      </c>
      <c r="D78" s="69" t="s">
        <v>136</v>
      </c>
      <c r="E78" s="63">
        <v>89269</v>
      </c>
      <c r="F78" s="64">
        <v>88914</v>
      </c>
      <c r="G78" s="64">
        <v>75081</v>
      </c>
      <c r="H78" s="64">
        <v>74168</v>
      </c>
      <c r="I78" s="64">
        <v>74449</v>
      </c>
      <c r="J78" s="65">
        <v>31282</v>
      </c>
    </row>
    <row r="79" spans="2:10" x14ac:dyDescent="0.3">
      <c r="B79" t="s">
        <v>130</v>
      </c>
      <c r="C79" s="69" t="s">
        <v>137</v>
      </c>
      <c r="D79" s="69" t="s">
        <v>138</v>
      </c>
      <c r="E79" s="63">
        <v>51383</v>
      </c>
      <c r="F79" s="64">
        <v>51621</v>
      </c>
      <c r="G79" s="64">
        <v>31872</v>
      </c>
      <c r="H79" s="64">
        <v>38434</v>
      </c>
      <c r="I79" s="64">
        <v>38704</v>
      </c>
      <c r="J79" s="65">
        <v>43595</v>
      </c>
    </row>
    <row r="80" spans="2:10" x14ac:dyDescent="0.3">
      <c r="B80" t="s">
        <v>130</v>
      </c>
      <c r="C80" s="69" t="s">
        <v>139</v>
      </c>
      <c r="D80" s="69" t="s">
        <v>140</v>
      </c>
      <c r="E80" s="63">
        <v>362776</v>
      </c>
      <c r="F80" s="64">
        <v>369371</v>
      </c>
      <c r="G80" s="64">
        <v>290482</v>
      </c>
      <c r="H80" s="64">
        <v>275629</v>
      </c>
      <c r="I80" s="64">
        <v>276265</v>
      </c>
      <c r="J80" s="65">
        <v>272346</v>
      </c>
    </row>
    <row r="81" spans="2:10" x14ac:dyDescent="0.3">
      <c r="B81" t="s">
        <v>130</v>
      </c>
      <c r="C81" s="69" t="s">
        <v>141</v>
      </c>
      <c r="D81" s="69" t="s">
        <v>287</v>
      </c>
      <c r="E81" s="63">
        <v>324417</v>
      </c>
      <c r="F81" s="64">
        <v>323262</v>
      </c>
      <c r="G81" s="64">
        <v>248384</v>
      </c>
      <c r="H81" s="64">
        <v>240567</v>
      </c>
      <c r="I81" s="64">
        <v>251017</v>
      </c>
      <c r="J81" s="65">
        <v>346221</v>
      </c>
    </row>
    <row r="82" spans="2:10" x14ac:dyDescent="0.3">
      <c r="B82" t="s">
        <v>130</v>
      </c>
      <c r="C82" s="69" t="s">
        <v>142</v>
      </c>
      <c r="D82" s="69" t="s">
        <v>288</v>
      </c>
      <c r="E82" s="63">
        <v>217750</v>
      </c>
      <c r="F82" s="64">
        <v>203203</v>
      </c>
      <c r="G82" s="64">
        <v>169974</v>
      </c>
      <c r="H82" s="64">
        <v>177213</v>
      </c>
      <c r="I82" s="64">
        <v>159613</v>
      </c>
      <c r="J82" s="65">
        <v>231738</v>
      </c>
    </row>
    <row r="83" spans="2:10" x14ac:dyDescent="0.3">
      <c r="B83" t="s">
        <v>130</v>
      </c>
      <c r="C83" s="69" t="s">
        <v>143</v>
      </c>
      <c r="D83" s="69" t="s">
        <v>144</v>
      </c>
      <c r="E83" s="63">
        <v>198248</v>
      </c>
      <c r="F83" s="64">
        <v>201581</v>
      </c>
      <c r="G83" s="64">
        <v>197007</v>
      </c>
      <c r="H83" s="64">
        <v>194515</v>
      </c>
      <c r="I83" s="64">
        <v>210937</v>
      </c>
      <c r="J83" s="65">
        <v>191526</v>
      </c>
    </row>
    <row r="84" spans="2:10" x14ac:dyDescent="0.3">
      <c r="B84" t="s">
        <v>130</v>
      </c>
      <c r="C84" s="69" t="s">
        <v>145</v>
      </c>
      <c r="D84" s="69" t="s">
        <v>146</v>
      </c>
      <c r="E84" s="63">
        <v>532107</v>
      </c>
      <c r="F84" s="64">
        <v>530911</v>
      </c>
      <c r="G84" s="64">
        <v>435817</v>
      </c>
      <c r="H84" s="64">
        <v>435995</v>
      </c>
      <c r="I84" s="64">
        <v>417830</v>
      </c>
      <c r="J84" s="65">
        <v>411800</v>
      </c>
    </row>
    <row r="85" spans="2:10" x14ac:dyDescent="0.3">
      <c r="B85" t="s">
        <v>130</v>
      </c>
      <c r="C85" s="69" t="s">
        <v>147</v>
      </c>
      <c r="D85" s="69" t="s">
        <v>148</v>
      </c>
      <c r="E85" s="63">
        <v>164268</v>
      </c>
      <c r="F85" s="64">
        <v>167788</v>
      </c>
      <c r="G85" s="64">
        <v>156094</v>
      </c>
      <c r="H85" s="64">
        <v>166475</v>
      </c>
      <c r="I85" s="64">
        <v>161345</v>
      </c>
      <c r="J85" s="65">
        <v>131242</v>
      </c>
    </row>
    <row r="86" spans="2:10" x14ac:dyDescent="0.3">
      <c r="B86" t="s">
        <v>130</v>
      </c>
      <c r="C86" s="69" t="s">
        <v>149</v>
      </c>
      <c r="D86" s="69" t="s">
        <v>150</v>
      </c>
      <c r="E86" s="63">
        <v>51249</v>
      </c>
      <c r="F86" s="64">
        <v>51505</v>
      </c>
      <c r="G86" s="64">
        <v>56371</v>
      </c>
      <c r="H86" s="64">
        <v>60195</v>
      </c>
      <c r="I86" s="64">
        <v>38622</v>
      </c>
      <c r="J86" s="65">
        <v>205784</v>
      </c>
    </row>
    <row r="87" spans="2:10" x14ac:dyDescent="0.3">
      <c r="B87" t="s">
        <v>130</v>
      </c>
      <c r="C87" s="69" t="s">
        <v>151</v>
      </c>
      <c r="D87" s="69" t="s">
        <v>152</v>
      </c>
      <c r="E87" s="63">
        <v>313091</v>
      </c>
      <c r="F87" s="64">
        <v>320117</v>
      </c>
      <c r="G87" s="64">
        <v>263251</v>
      </c>
      <c r="H87" s="64">
        <v>264977</v>
      </c>
      <c r="I87" s="64">
        <v>243821</v>
      </c>
      <c r="J87" s="65">
        <v>362234</v>
      </c>
    </row>
    <row r="88" spans="2:10" x14ac:dyDescent="0.3">
      <c r="B88" t="s">
        <v>130</v>
      </c>
      <c r="C88" s="69" t="s">
        <v>153</v>
      </c>
      <c r="D88" s="69" t="s">
        <v>154</v>
      </c>
      <c r="E88" s="63">
        <v>161445</v>
      </c>
      <c r="F88" s="64">
        <v>154664</v>
      </c>
      <c r="G88" s="64">
        <v>169060</v>
      </c>
      <c r="H88" s="64">
        <v>161768</v>
      </c>
      <c r="I88" s="64">
        <v>136013</v>
      </c>
      <c r="J88" s="65">
        <v>158681</v>
      </c>
    </row>
    <row r="89" spans="2:10" x14ac:dyDescent="0.3">
      <c r="B89" t="s">
        <v>130</v>
      </c>
      <c r="C89" s="69" t="s">
        <v>155</v>
      </c>
      <c r="D89" s="69" t="s">
        <v>156</v>
      </c>
      <c r="E89" s="63">
        <v>82712</v>
      </c>
      <c r="F89" s="64">
        <v>80560</v>
      </c>
      <c r="G89" s="64">
        <v>82568</v>
      </c>
      <c r="H89" s="64">
        <v>81724</v>
      </c>
      <c r="I89" s="64">
        <v>82510</v>
      </c>
      <c r="J89" s="65">
        <v>169859</v>
      </c>
    </row>
    <row r="90" spans="2:10" x14ac:dyDescent="0.3">
      <c r="B90" t="s">
        <v>130</v>
      </c>
      <c r="C90" s="69" t="s">
        <v>157</v>
      </c>
      <c r="D90" s="69" t="s">
        <v>158</v>
      </c>
      <c r="E90" s="63">
        <v>161756</v>
      </c>
      <c r="F90" s="64">
        <v>178380</v>
      </c>
      <c r="G90" s="64">
        <v>150133</v>
      </c>
      <c r="H90" s="64">
        <v>137185</v>
      </c>
      <c r="I90" s="64">
        <v>147778</v>
      </c>
      <c r="J90" s="65">
        <v>145872</v>
      </c>
    </row>
    <row r="91" spans="2:10" x14ac:dyDescent="0.3">
      <c r="B91" t="s">
        <v>130</v>
      </c>
      <c r="C91" s="69" t="s">
        <v>159</v>
      </c>
      <c r="D91" s="69" t="s">
        <v>160</v>
      </c>
      <c r="E91" s="63">
        <v>93869</v>
      </c>
      <c r="F91" s="64">
        <v>106207</v>
      </c>
      <c r="G91" s="64">
        <v>114573</v>
      </c>
      <c r="H91" s="64">
        <v>123079</v>
      </c>
      <c r="I91" s="64">
        <v>117372</v>
      </c>
      <c r="J91" s="65">
        <v>593160</v>
      </c>
    </row>
    <row r="92" spans="2:10" x14ac:dyDescent="0.3">
      <c r="B92" t="s">
        <v>130</v>
      </c>
      <c r="C92" s="69" t="s">
        <v>161</v>
      </c>
      <c r="D92" s="69" t="s">
        <v>162</v>
      </c>
      <c r="E92" s="63">
        <v>49483</v>
      </c>
      <c r="F92" s="64">
        <v>44404</v>
      </c>
      <c r="G92" s="64">
        <v>31369</v>
      </c>
      <c r="H92" s="64">
        <v>32488</v>
      </c>
      <c r="I92" s="64">
        <v>30513</v>
      </c>
      <c r="J92" s="65">
        <v>43680</v>
      </c>
    </row>
    <row r="93" spans="2:10" x14ac:dyDescent="0.3">
      <c r="B93" t="s">
        <v>130</v>
      </c>
      <c r="C93" s="69" t="s">
        <v>163</v>
      </c>
      <c r="D93" s="69" t="s">
        <v>164</v>
      </c>
      <c r="E93" s="63">
        <v>450904</v>
      </c>
      <c r="F93" s="64">
        <v>469947</v>
      </c>
      <c r="G93" s="64">
        <v>413395</v>
      </c>
      <c r="H93" s="64">
        <v>422338</v>
      </c>
      <c r="I93" s="64">
        <v>444813</v>
      </c>
      <c r="J93" s="65">
        <v>296774</v>
      </c>
    </row>
    <row r="94" spans="2:10" x14ac:dyDescent="0.3">
      <c r="B94" t="s">
        <v>130</v>
      </c>
      <c r="C94" s="69" t="s">
        <v>165</v>
      </c>
      <c r="D94" s="69" t="s">
        <v>166</v>
      </c>
      <c r="E94" s="63">
        <v>130005</v>
      </c>
      <c r="F94" s="64">
        <v>134567</v>
      </c>
      <c r="G94" s="64">
        <v>128188</v>
      </c>
      <c r="H94" s="64">
        <v>125387</v>
      </c>
      <c r="I94" s="64">
        <v>114156</v>
      </c>
      <c r="J94" s="65">
        <v>67441</v>
      </c>
    </row>
    <row r="95" spans="2:10" x14ac:dyDescent="0.3">
      <c r="B95" t="s">
        <v>130</v>
      </c>
      <c r="C95" s="69" t="s">
        <v>167</v>
      </c>
      <c r="D95" s="69" t="s">
        <v>168</v>
      </c>
      <c r="E95" s="63">
        <v>93404</v>
      </c>
      <c r="F95" s="64">
        <v>109956</v>
      </c>
      <c r="G95" s="64">
        <v>97894</v>
      </c>
      <c r="H95" s="64">
        <v>85796</v>
      </c>
      <c r="I95" s="64">
        <v>83330</v>
      </c>
      <c r="J95" s="65">
        <v>147263</v>
      </c>
    </row>
    <row r="96" spans="2:10" x14ac:dyDescent="0.3">
      <c r="B96" t="s">
        <v>130</v>
      </c>
      <c r="C96" s="69" t="s">
        <v>169</v>
      </c>
      <c r="D96" s="69" t="s">
        <v>170</v>
      </c>
      <c r="E96" s="63">
        <v>243906</v>
      </c>
      <c r="F96" s="64">
        <v>276227</v>
      </c>
      <c r="G96" s="64">
        <v>263529</v>
      </c>
      <c r="H96" s="64">
        <v>274001</v>
      </c>
      <c r="I96" s="64">
        <v>282550</v>
      </c>
      <c r="J96" s="65">
        <v>108357</v>
      </c>
    </row>
    <row r="97" spans="2:10" x14ac:dyDescent="0.3">
      <c r="B97" t="s">
        <v>130</v>
      </c>
      <c r="C97" s="69" t="s">
        <v>171</v>
      </c>
      <c r="D97" s="69" t="s">
        <v>172</v>
      </c>
      <c r="E97" s="63">
        <v>490984</v>
      </c>
      <c r="F97" s="64">
        <v>589561</v>
      </c>
      <c r="G97" s="64">
        <v>516191</v>
      </c>
      <c r="H97" s="64">
        <v>576704</v>
      </c>
      <c r="I97" s="64">
        <v>624640</v>
      </c>
      <c r="J97" s="65">
        <v>1051485</v>
      </c>
    </row>
    <row r="98" spans="2:10" x14ac:dyDescent="0.3">
      <c r="B98" t="s">
        <v>130</v>
      </c>
      <c r="C98" s="69" t="s">
        <v>173</v>
      </c>
      <c r="D98" s="69" t="s">
        <v>174</v>
      </c>
      <c r="E98" s="63">
        <v>371011</v>
      </c>
      <c r="F98" s="64">
        <v>395834</v>
      </c>
      <c r="G98" s="64">
        <v>346907</v>
      </c>
      <c r="H98" s="64">
        <v>337577</v>
      </c>
      <c r="I98" s="64">
        <v>335888</v>
      </c>
      <c r="J98" s="65">
        <v>546366</v>
      </c>
    </row>
    <row r="99" spans="2:10" x14ac:dyDescent="0.3">
      <c r="B99" t="s">
        <v>130</v>
      </c>
      <c r="C99" s="69" t="s">
        <v>175</v>
      </c>
      <c r="D99" s="69" t="s">
        <v>176</v>
      </c>
      <c r="E99" s="63">
        <v>102758</v>
      </c>
      <c r="F99" s="64">
        <v>104468</v>
      </c>
      <c r="G99" s="64">
        <v>101127</v>
      </c>
      <c r="H99" s="64">
        <v>107359</v>
      </c>
      <c r="I99" s="64">
        <v>106732</v>
      </c>
      <c r="J99" s="65">
        <v>46532</v>
      </c>
    </row>
    <row r="100" spans="2:10" x14ac:dyDescent="0.3">
      <c r="B100" t="s">
        <v>130</v>
      </c>
      <c r="C100" s="69" t="s">
        <v>177</v>
      </c>
      <c r="D100" s="69" t="s">
        <v>178</v>
      </c>
      <c r="E100" s="63">
        <v>64224</v>
      </c>
      <c r="F100" s="64">
        <v>65720</v>
      </c>
      <c r="G100" s="64">
        <v>54371</v>
      </c>
      <c r="H100" s="64">
        <v>54354</v>
      </c>
      <c r="I100" s="64">
        <v>57678</v>
      </c>
      <c r="J100" s="65">
        <v>63850</v>
      </c>
    </row>
    <row r="101" spans="2:10" x14ac:dyDescent="0.3">
      <c r="B101" t="s">
        <v>130</v>
      </c>
      <c r="C101" s="69" t="s">
        <v>179</v>
      </c>
      <c r="D101" s="69" t="s">
        <v>180</v>
      </c>
      <c r="E101" s="63">
        <v>596824</v>
      </c>
      <c r="F101" s="64">
        <v>596890</v>
      </c>
      <c r="G101" s="64">
        <v>558788</v>
      </c>
      <c r="H101" s="64">
        <v>576983</v>
      </c>
      <c r="I101" s="64">
        <v>594292</v>
      </c>
      <c r="J101" s="65">
        <v>505214</v>
      </c>
    </row>
    <row r="102" spans="2:10" x14ac:dyDescent="0.3">
      <c r="B102" t="s">
        <v>130</v>
      </c>
      <c r="C102" s="69" t="s">
        <v>181</v>
      </c>
      <c r="D102" s="69" t="s">
        <v>182</v>
      </c>
      <c r="E102" s="63">
        <v>42493</v>
      </c>
      <c r="F102" s="64">
        <v>38112</v>
      </c>
      <c r="G102" s="64">
        <v>36346</v>
      </c>
      <c r="H102" s="64">
        <v>34500</v>
      </c>
      <c r="I102" s="64">
        <v>35741</v>
      </c>
      <c r="J102" s="65">
        <v>32983</v>
      </c>
    </row>
    <row r="103" spans="2:10" x14ac:dyDescent="0.3">
      <c r="B103" t="s">
        <v>130</v>
      </c>
      <c r="C103" s="69" t="s">
        <v>183</v>
      </c>
      <c r="D103" s="69" t="s">
        <v>184</v>
      </c>
      <c r="E103" s="63">
        <v>76083</v>
      </c>
      <c r="F103" s="64">
        <v>80453</v>
      </c>
      <c r="G103" s="64">
        <v>66985</v>
      </c>
      <c r="H103" s="64">
        <v>68687</v>
      </c>
      <c r="I103" s="64">
        <v>53923</v>
      </c>
      <c r="J103" s="65">
        <v>80104</v>
      </c>
    </row>
    <row r="104" spans="2:10" x14ac:dyDescent="0.3">
      <c r="B104" t="s">
        <v>130</v>
      </c>
      <c r="C104" s="69" t="s">
        <v>185</v>
      </c>
      <c r="D104" s="69" t="s">
        <v>186</v>
      </c>
      <c r="E104" s="63">
        <v>233057</v>
      </c>
      <c r="F104" s="64">
        <v>242121</v>
      </c>
      <c r="G104" s="64">
        <v>241165</v>
      </c>
      <c r="H104" s="64">
        <v>220375</v>
      </c>
      <c r="I104" s="64">
        <v>190717</v>
      </c>
      <c r="J104" s="65">
        <v>230887</v>
      </c>
    </row>
    <row r="105" spans="2:10" x14ac:dyDescent="0.3">
      <c r="B105" t="s">
        <v>130</v>
      </c>
      <c r="C105" s="69" t="s">
        <v>187</v>
      </c>
      <c r="D105" s="69" t="s">
        <v>188</v>
      </c>
      <c r="E105" s="63">
        <v>107475</v>
      </c>
      <c r="F105" s="64">
        <v>115918</v>
      </c>
      <c r="G105" s="64">
        <v>109826</v>
      </c>
      <c r="H105" s="64">
        <v>87032</v>
      </c>
      <c r="I105" s="64">
        <v>108762</v>
      </c>
      <c r="J105" s="65">
        <v>117516</v>
      </c>
    </row>
    <row r="106" spans="2:10" x14ac:dyDescent="0.3">
      <c r="B106" t="s">
        <v>130</v>
      </c>
      <c r="C106" s="69" t="s">
        <v>189</v>
      </c>
      <c r="D106" s="69" t="s">
        <v>190</v>
      </c>
      <c r="E106" s="63" t="s">
        <v>107</v>
      </c>
      <c r="F106" s="64">
        <v>7049</v>
      </c>
      <c r="G106" s="64">
        <v>8424</v>
      </c>
      <c r="H106" s="64">
        <v>8587</v>
      </c>
      <c r="I106" s="64">
        <v>8961</v>
      </c>
      <c r="J106" s="65">
        <v>14127</v>
      </c>
    </row>
    <row r="107" spans="2:10" x14ac:dyDescent="0.3">
      <c r="B107" t="s">
        <v>130</v>
      </c>
      <c r="C107" s="69" t="s">
        <v>191</v>
      </c>
      <c r="D107" s="69" t="s">
        <v>192</v>
      </c>
      <c r="E107" s="63">
        <v>85482</v>
      </c>
      <c r="F107" s="64">
        <v>80241</v>
      </c>
      <c r="G107" s="64">
        <v>70009</v>
      </c>
      <c r="H107" s="64">
        <v>67195</v>
      </c>
      <c r="I107" s="64">
        <v>61593</v>
      </c>
      <c r="J107" s="65">
        <v>53370</v>
      </c>
    </row>
    <row r="108" spans="2:10" x14ac:dyDescent="0.3">
      <c r="B108" t="s">
        <v>4</v>
      </c>
      <c r="C108" s="69" t="s">
        <v>193</v>
      </c>
      <c r="D108" s="69" t="s">
        <v>194</v>
      </c>
      <c r="E108" s="63">
        <v>225210</v>
      </c>
      <c r="F108" s="64">
        <v>232576</v>
      </c>
      <c r="G108" s="64">
        <v>241593</v>
      </c>
      <c r="H108" s="64">
        <v>216696</v>
      </c>
      <c r="I108" s="64">
        <v>213669</v>
      </c>
      <c r="J108" s="65">
        <v>202975</v>
      </c>
    </row>
    <row r="109" spans="2:10" x14ac:dyDescent="0.3">
      <c r="B109" t="s">
        <v>4</v>
      </c>
      <c r="C109" s="69" t="s">
        <v>195</v>
      </c>
      <c r="D109" s="69" t="s">
        <v>196</v>
      </c>
      <c r="E109" s="63">
        <v>70430</v>
      </c>
      <c r="F109" s="64">
        <v>76613</v>
      </c>
      <c r="G109" s="64">
        <v>74746</v>
      </c>
      <c r="H109" s="64">
        <v>60796</v>
      </c>
      <c r="I109" s="64">
        <v>47650</v>
      </c>
      <c r="J109" s="65">
        <v>47241</v>
      </c>
    </row>
    <row r="110" spans="2:10" x14ac:dyDescent="0.3">
      <c r="B110" t="s">
        <v>4</v>
      </c>
      <c r="C110" s="69" t="s">
        <v>197</v>
      </c>
      <c r="D110" s="69" t="s">
        <v>198</v>
      </c>
      <c r="E110" s="63">
        <v>743239</v>
      </c>
      <c r="F110" s="64">
        <v>604011</v>
      </c>
      <c r="G110" s="64">
        <v>742518</v>
      </c>
      <c r="H110" s="64">
        <v>717540</v>
      </c>
      <c r="I110" s="64">
        <v>752549</v>
      </c>
      <c r="J110" s="65">
        <v>786874</v>
      </c>
    </row>
    <row r="111" spans="2:10" x14ac:dyDescent="0.3">
      <c r="B111" t="s">
        <v>4</v>
      </c>
      <c r="C111" s="69" t="s">
        <v>199</v>
      </c>
      <c r="D111" s="69" t="s">
        <v>200</v>
      </c>
      <c r="E111" s="63">
        <v>95932</v>
      </c>
      <c r="F111" s="64">
        <v>97818</v>
      </c>
      <c r="G111" s="64">
        <v>105288</v>
      </c>
      <c r="H111" s="64">
        <v>69246</v>
      </c>
      <c r="I111" s="64">
        <v>50216</v>
      </c>
      <c r="J111" s="65">
        <v>50187</v>
      </c>
    </row>
    <row r="112" spans="2:10" x14ac:dyDescent="0.3">
      <c r="B112" t="s">
        <v>4</v>
      </c>
      <c r="C112" s="69" t="s">
        <v>201</v>
      </c>
      <c r="D112" s="69" t="s">
        <v>202</v>
      </c>
      <c r="E112" s="63">
        <v>150496</v>
      </c>
      <c r="F112" s="64">
        <v>164946</v>
      </c>
      <c r="G112" s="64">
        <v>183655</v>
      </c>
      <c r="H112" s="64">
        <v>174798</v>
      </c>
      <c r="I112" s="64">
        <v>179993</v>
      </c>
      <c r="J112" s="65">
        <v>172656</v>
      </c>
    </row>
    <row r="113" spans="2:10" x14ac:dyDescent="0.3">
      <c r="B113" t="s">
        <v>4</v>
      </c>
      <c r="C113" s="69" t="s">
        <v>203</v>
      </c>
      <c r="D113" s="69" t="s">
        <v>204</v>
      </c>
      <c r="E113" s="63">
        <v>248818</v>
      </c>
      <c r="F113" s="64">
        <v>254231</v>
      </c>
      <c r="G113" s="64">
        <v>279580</v>
      </c>
      <c r="H113" s="64">
        <v>277987</v>
      </c>
      <c r="I113" s="64">
        <v>299351</v>
      </c>
      <c r="J113" s="65">
        <v>277987</v>
      </c>
    </row>
    <row r="114" spans="2:10" x14ac:dyDescent="0.3">
      <c r="B114" t="s">
        <v>4</v>
      </c>
      <c r="C114" s="69" t="s">
        <v>205</v>
      </c>
      <c r="D114" s="69" t="s">
        <v>206</v>
      </c>
      <c r="E114" s="63">
        <v>33626</v>
      </c>
      <c r="F114" s="64">
        <v>46670</v>
      </c>
      <c r="G114" s="64">
        <v>56507</v>
      </c>
      <c r="H114" s="64">
        <v>42545</v>
      </c>
      <c r="I114" s="64">
        <v>11101</v>
      </c>
      <c r="J114" s="65">
        <v>81135</v>
      </c>
    </row>
    <row r="115" spans="2:10" x14ac:dyDescent="0.3">
      <c r="B115" t="s">
        <v>4</v>
      </c>
      <c r="C115" s="69" t="s">
        <v>207</v>
      </c>
      <c r="D115" s="69" t="s">
        <v>208</v>
      </c>
      <c r="E115" s="63">
        <v>188832</v>
      </c>
      <c r="F115" s="64">
        <v>202019</v>
      </c>
      <c r="G115" s="64">
        <v>214810</v>
      </c>
      <c r="H115" s="64">
        <v>175820</v>
      </c>
      <c r="I115" s="64">
        <v>197941</v>
      </c>
      <c r="J115" s="65">
        <v>258525</v>
      </c>
    </row>
    <row r="116" spans="2:10" x14ac:dyDescent="0.3">
      <c r="B116" t="s">
        <v>4</v>
      </c>
      <c r="C116" s="69" t="s">
        <v>209</v>
      </c>
      <c r="D116" s="69" t="s">
        <v>210</v>
      </c>
      <c r="E116" s="63">
        <v>55002</v>
      </c>
      <c r="F116" s="64">
        <v>47666</v>
      </c>
      <c r="G116" s="64">
        <v>51219</v>
      </c>
      <c r="H116" s="64">
        <v>54983</v>
      </c>
      <c r="I116" s="64">
        <v>44947</v>
      </c>
      <c r="J116" s="65">
        <v>43412</v>
      </c>
    </row>
    <row r="117" spans="2:10" x14ac:dyDescent="0.3">
      <c r="B117" t="s">
        <v>4</v>
      </c>
      <c r="C117" s="69" t="s">
        <v>211</v>
      </c>
      <c r="D117" s="69" t="s">
        <v>212</v>
      </c>
      <c r="E117" s="63">
        <v>43416</v>
      </c>
      <c r="F117" s="64">
        <v>42743</v>
      </c>
      <c r="G117" s="64">
        <v>86593</v>
      </c>
      <c r="H117" s="64">
        <v>73831</v>
      </c>
      <c r="I117" s="64">
        <v>80278</v>
      </c>
      <c r="J117" s="65">
        <v>60022</v>
      </c>
    </row>
    <row r="118" spans="2:10" x14ac:dyDescent="0.3">
      <c r="B118" t="s">
        <v>4</v>
      </c>
      <c r="C118" s="69" t="s">
        <v>213</v>
      </c>
      <c r="D118" s="69" t="s">
        <v>214</v>
      </c>
      <c r="E118" s="63">
        <v>65237</v>
      </c>
      <c r="F118" s="64">
        <v>48813</v>
      </c>
      <c r="G118" s="64">
        <v>44195</v>
      </c>
      <c r="H118" s="64">
        <v>33406</v>
      </c>
      <c r="I118" s="64">
        <v>33171</v>
      </c>
      <c r="J118" s="65">
        <v>32205</v>
      </c>
    </row>
    <row r="119" spans="2:10" x14ac:dyDescent="0.3">
      <c r="B119" t="s">
        <v>4</v>
      </c>
      <c r="C119" s="69" t="s">
        <v>215</v>
      </c>
      <c r="D119" s="69" t="s">
        <v>216</v>
      </c>
      <c r="E119" s="63">
        <v>59621</v>
      </c>
      <c r="F119" s="64">
        <v>59353</v>
      </c>
      <c r="G119" s="64">
        <v>52474</v>
      </c>
      <c r="H119" s="64">
        <v>43545</v>
      </c>
      <c r="I119" s="64">
        <v>35266</v>
      </c>
      <c r="J119" s="65">
        <v>36275</v>
      </c>
    </row>
    <row r="120" spans="2:10" x14ac:dyDescent="0.3">
      <c r="B120" t="s">
        <v>4</v>
      </c>
      <c r="C120" s="69" t="s">
        <v>217</v>
      </c>
      <c r="D120" s="69" t="s">
        <v>218</v>
      </c>
      <c r="E120" s="63">
        <v>36075</v>
      </c>
      <c r="F120" s="64">
        <v>35720</v>
      </c>
      <c r="G120" s="64">
        <v>36531</v>
      </c>
      <c r="H120" s="64">
        <v>29933</v>
      </c>
      <c r="I120" s="64">
        <v>31293</v>
      </c>
      <c r="J120" s="65">
        <v>30717</v>
      </c>
    </row>
    <row r="121" spans="2:10" x14ac:dyDescent="0.3">
      <c r="B121" t="s">
        <v>4</v>
      </c>
      <c r="C121" s="69" t="s">
        <v>219</v>
      </c>
      <c r="D121" s="69" t="s">
        <v>220</v>
      </c>
      <c r="E121" s="63">
        <v>179602</v>
      </c>
      <c r="F121" s="64">
        <v>764705</v>
      </c>
      <c r="G121" s="64">
        <v>765804</v>
      </c>
      <c r="H121" s="64">
        <v>811189</v>
      </c>
      <c r="I121" s="64">
        <v>803974</v>
      </c>
      <c r="J121" s="65">
        <v>635997</v>
      </c>
    </row>
    <row r="122" spans="2:10" x14ac:dyDescent="0.3">
      <c r="B122" t="s">
        <v>4</v>
      </c>
      <c r="C122" s="69" t="s">
        <v>221</v>
      </c>
      <c r="D122" s="69" t="s">
        <v>222</v>
      </c>
      <c r="E122" s="63">
        <v>193153</v>
      </c>
      <c r="F122" s="64">
        <v>200595</v>
      </c>
      <c r="G122" s="64">
        <v>180089</v>
      </c>
      <c r="H122" s="64">
        <v>174698</v>
      </c>
      <c r="I122" s="64">
        <v>177668</v>
      </c>
      <c r="J122" s="65">
        <v>173745</v>
      </c>
    </row>
    <row r="123" spans="2:10" x14ac:dyDescent="0.3">
      <c r="B123" t="s">
        <v>4</v>
      </c>
      <c r="C123" s="69" t="s">
        <v>223</v>
      </c>
      <c r="D123" s="69" t="s">
        <v>224</v>
      </c>
      <c r="E123" s="63">
        <v>74336</v>
      </c>
      <c r="F123" s="64">
        <v>69317</v>
      </c>
      <c r="G123" s="64">
        <v>68446</v>
      </c>
      <c r="H123" s="64">
        <v>61994</v>
      </c>
      <c r="I123" s="64">
        <v>43432</v>
      </c>
      <c r="J123" s="65">
        <v>45072</v>
      </c>
    </row>
    <row r="124" spans="2:10" x14ac:dyDescent="0.3">
      <c r="B124" t="s">
        <v>4</v>
      </c>
      <c r="C124" s="69" t="s">
        <v>225</v>
      </c>
      <c r="D124" s="69" t="s">
        <v>226</v>
      </c>
      <c r="E124" s="63">
        <v>93187</v>
      </c>
      <c r="F124" s="64">
        <v>77425</v>
      </c>
      <c r="G124" s="64">
        <v>75359</v>
      </c>
      <c r="H124" s="64">
        <v>70461</v>
      </c>
      <c r="I124" s="64">
        <v>62623</v>
      </c>
      <c r="J124" s="65">
        <v>54900</v>
      </c>
    </row>
    <row r="125" spans="2:10" x14ac:dyDescent="0.3">
      <c r="B125" t="s">
        <v>4</v>
      </c>
      <c r="C125" s="69" t="s">
        <v>227</v>
      </c>
      <c r="D125" s="69" t="s">
        <v>228</v>
      </c>
      <c r="E125" s="63">
        <v>28177</v>
      </c>
      <c r="F125" s="64">
        <v>27645</v>
      </c>
      <c r="G125" s="64">
        <v>31628</v>
      </c>
      <c r="H125" s="64">
        <v>25206</v>
      </c>
      <c r="I125" s="64">
        <v>26475</v>
      </c>
      <c r="J125" s="65">
        <v>27738</v>
      </c>
    </row>
    <row r="126" spans="2:10" x14ac:dyDescent="0.3">
      <c r="B126" t="s">
        <v>4</v>
      </c>
      <c r="C126" s="69" t="s">
        <v>229</v>
      </c>
      <c r="D126" s="69" t="s">
        <v>230</v>
      </c>
      <c r="E126" s="63">
        <v>56876</v>
      </c>
      <c r="F126" s="64">
        <v>62509</v>
      </c>
      <c r="G126" s="64">
        <v>55688</v>
      </c>
      <c r="H126" s="64">
        <v>40406</v>
      </c>
      <c r="I126" s="64">
        <v>39562</v>
      </c>
      <c r="J126" s="65">
        <v>39645</v>
      </c>
    </row>
    <row r="127" spans="2:10" x14ac:dyDescent="0.3">
      <c r="B127" t="s">
        <v>4</v>
      </c>
      <c r="C127" s="69" t="s">
        <v>231</v>
      </c>
      <c r="D127" s="69" t="s">
        <v>232</v>
      </c>
      <c r="E127" s="63">
        <v>65156</v>
      </c>
      <c r="F127" s="64">
        <v>68829</v>
      </c>
      <c r="G127" s="64">
        <v>65291</v>
      </c>
      <c r="H127" s="64">
        <v>57464</v>
      </c>
      <c r="I127" s="64">
        <v>56087</v>
      </c>
      <c r="J127" s="65">
        <v>56321</v>
      </c>
    </row>
    <row r="128" spans="2:10" x14ac:dyDescent="0.3">
      <c r="B128" t="s">
        <v>233</v>
      </c>
      <c r="C128" s="69" t="s">
        <v>234</v>
      </c>
      <c r="D128" s="69" t="s">
        <v>235</v>
      </c>
      <c r="E128" s="63">
        <v>364709</v>
      </c>
      <c r="F128" s="64">
        <v>560330</v>
      </c>
      <c r="G128" s="64">
        <v>615897</v>
      </c>
      <c r="H128" s="64">
        <v>1175163</v>
      </c>
      <c r="I128" s="64">
        <v>530437</v>
      </c>
      <c r="J128" s="65">
        <v>832335</v>
      </c>
    </row>
    <row r="129" spans="2:10" ht="15" thickBot="1" x14ac:dyDescent="0.35">
      <c r="B129" t="s">
        <v>233</v>
      </c>
      <c r="C129" s="69" t="s">
        <v>236</v>
      </c>
      <c r="D129" s="69" t="s">
        <v>237</v>
      </c>
      <c r="E129" s="66">
        <v>414040</v>
      </c>
      <c r="F129" s="67">
        <v>503941</v>
      </c>
      <c r="G129" s="67">
        <v>422183</v>
      </c>
      <c r="H129" s="67">
        <v>533131</v>
      </c>
      <c r="I129" s="67">
        <v>452544</v>
      </c>
      <c r="J129" s="68">
        <v>399724</v>
      </c>
    </row>
    <row r="131" spans="2:10" ht="15" thickBot="1" x14ac:dyDescent="0.35"/>
    <row r="132" spans="2:10" ht="15" thickBot="1" x14ac:dyDescent="0.35">
      <c r="I132" s="54" t="s">
        <v>263</v>
      </c>
      <c r="J132" s="55" t="s">
        <v>264</v>
      </c>
    </row>
    <row r="133" spans="2:10" x14ac:dyDescent="0.3">
      <c r="G133" s="93" t="s">
        <v>8</v>
      </c>
      <c r="H133" s="94"/>
      <c r="I133" s="95">
        <f>SUM(I5:I75)</f>
        <v>3047408</v>
      </c>
      <c r="J133" s="96">
        <f>SUM(J5:J75)</f>
        <v>3137435</v>
      </c>
    </row>
    <row r="134" spans="2:10" x14ac:dyDescent="0.3">
      <c r="G134" s="97" t="s">
        <v>130</v>
      </c>
      <c r="H134" s="98"/>
      <c r="I134" s="99">
        <f>SUM(I76:I107)</f>
        <v>5585656</v>
      </c>
      <c r="J134" s="100">
        <f>SUM(J76:J107)</f>
        <v>6822132</v>
      </c>
    </row>
    <row r="135" spans="2:10" x14ac:dyDescent="0.3">
      <c r="G135" s="97" t="s">
        <v>4</v>
      </c>
      <c r="H135" s="98"/>
      <c r="I135" s="99">
        <f>SUM(I108:I127)</f>
        <v>3187246</v>
      </c>
      <c r="J135" s="100">
        <f>SUM(J108:J127)</f>
        <v>3113629</v>
      </c>
    </row>
    <row r="136" spans="2:10" ht="15" thickBot="1" x14ac:dyDescent="0.35">
      <c r="G136" s="97" t="s">
        <v>233</v>
      </c>
      <c r="H136" s="98"/>
      <c r="I136" s="105">
        <f>SUM(I128:I129)</f>
        <v>982981</v>
      </c>
      <c r="J136" s="106">
        <f>SUM(J128:J129)</f>
        <v>1232059</v>
      </c>
    </row>
    <row r="137" spans="2:10" ht="15" thickBot="1" x14ac:dyDescent="0.35">
      <c r="G137" s="101" t="s">
        <v>302</v>
      </c>
      <c r="H137" s="102"/>
      <c r="I137" s="103">
        <f>SUM(I5:I129)</f>
        <v>12803291</v>
      </c>
      <c r="J137" s="104">
        <f>SUM(J5:J129)</f>
        <v>14305255</v>
      </c>
    </row>
  </sheetData>
  <sheetProtection algorithmName="SHA-512" hashValue="uGNMHTLnpv3RZutum6M0rAhiJCJj+8OE1AcEtxxOu5et9XKuyVfM0R5+TymQvJy7xQdxBZRv/FB78PSRsOVYCQ==" saltValue="FXQSwJIjldRtMemAY5HaI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/>
  </sheetViews>
  <sheetFormatPr defaultRowHeight="14.4" x14ac:dyDescent="0.3"/>
  <cols>
    <col min="4" max="4" width="48.5546875" bestFit="1" customWidth="1"/>
    <col min="5" max="5" width="13.88671875" bestFit="1" customWidth="1"/>
    <col min="6" max="6" width="13.33203125" customWidth="1"/>
    <col min="7" max="7" width="14.109375" customWidth="1"/>
    <col min="8" max="8" width="13.6640625" customWidth="1"/>
    <col min="9" max="9" width="14.44140625" customWidth="1"/>
    <col min="10" max="10" width="15.6640625" customWidth="1"/>
    <col min="11" max="11" width="18.88671875" bestFit="1" customWidth="1"/>
    <col min="12" max="12" width="15.6640625" customWidth="1"/>
  </cols>
  <sheetData>
    <row r="1" spans="1:12" x14ac:dyDescent="0.3">
      <c r="A1" s="90" t="s">
        <v>248</v>
      </c>
      <c r="B1" s="25"/>
      <c r="C1" s="25"/>
      <c r="D1" s="25"/>
      <c r="E1" s="25"/>
      <c r="F1" s="25"/>
      <c r="G1" s="25"/>
      <c r="H1" s="25"/>
      <c r="I1" s="25"/>
      <c r="J1" s="25"/>
    </row>
    <row r="3" spans="1:12" ht="15" thickBot="1" x14ac:dyDescent="0.35">
      <c r="A3" s="25"/>
      <c r="B3" s="90" t="s">
        <v>7</v>
      </c>
      <c r="C3" s="91" t="s">
        <v>245</v>
      </c>
      <c r="D3" s="91" t="s">
        <v>247</v>
      </c>
      <c r="E3" s="26"/>
      <c r="F3" s="90" t="s">
        <v>292</v>
      </c>
      <c r="G3" s="26"/>
      <c r="H3" s="25"/>
      <c r="I3" s="25"/>
      <c r="J3" s="25"/>
    </row>
    <row r="4" spans="1:12" ht="15" thickBot="1" x14ac:dyDescent="0.35">
      <c r="A4" s="25"/>
      <c r="B4" s="25"/>
      <c r="C4" s="25"/>
      <c r="D4" s="25"/>
      <c r="E4" s="38" t="s">
        <v>259</v>
      </c>
      <c r="F4" s="40" t="s">
        <v>260</v>
      </c>
      <c r="G4" s="39" t="s">
        <v>261</v>
      </c>
      <c r="H4" s="39" t="s">
        <v>289</v>
      </c>
      <c r="I4" s="39" t="s">
        <v>263</v>
      </c>
      <c r="J4" s="39" t="s">
        <v>264</v>
      </c>
      <c r="K4" s="39" t="s">
        <v>243</v>
      </c>
      <c r="L4" s="41" t="s">
        <v>291</v>
      </c>
    </row>
    <row r="5" spans="1:12" x14ac:dyDescent="0.3">
      <c r="A5" s="25"/>
      <c r="B5" s="69" t="s">
        <v>8</v>
      </c>
      <c r="C5" s="69" t="s">
        <v>11</v>
      </c>
      <c r="D5" s="69" t="s">
        <v>12</v>
      </c>
      <c r="E5" s="71">
        <v>892017</v>
      </c>
      <c r="F5" s="70">
        <v>833496</v>
      </c>
      <c r="G5" s="70">
        <v>556828</v>
      </c>
      <c r="H5" s="70">
        <v>862380</v>
      </c>
      <c r="I5" s="70">
        <v>940376</v>
      </c>
      <c r="J5" s="70">
        <v>261510</v>
      </c>
      <c r="K5" s="133">
        <v>1.0149914879999999</v>
      </c>
      <c r="L5" s="107">
        <f>(J5*K5)</f>
        <v>265430.42402688001</v>
      </c>
    </row>
    <row r="6" spans="1:12" x14ac:dyDescent="0.3">
      <c r="A6" s="25"/>
      <c r="B6" s="69" t="s">
        <v>8</v>
      </c>
      <c r="C6" s="69" t="s">
        <v>19</v>
      </c>
      <c r="D6" s="69" t="s">
        <v>20</v>
      </c>
      <c r="E6" s="71">
        <v>736686</v>
      </c>
      <c r="F6" s="70">
        <v>662855</v>
      </c>
      <c r="G6" s="70">
        <v>680809</v>
      </c>
      <c r="H6" s="70">
        <v>531160</v>
      </c>
      <c r="I6" s="70">
        <v>528495</v>
      </c>
      <c r="J6" s="70">
        <v>49878</v>
      </c>
      <c r="K6" s="133">
        <v>1.0149914879999999</v>
      </c>
      <c r="L6" s="107">
        <f t="shared" ref="L6:L51" si="0">(J6*K6)</f>
        <v>50625.745438464</v>
      </c>
    </row>
    <row r="7" spans="1:12" x14ac:dyDescent="0.3">
      <c r="A7" s="25"/>
      <c r="B7" s="69" t="s">
        <v>8</v>
      </c>
      <c r="C7" s="69" t="s">
        <v>31</v>
      </c>
      <c r="D7" s="69" t="s">
        <v>32</v>
      </c>
      <c r="E7" s="71">
        <v>320907</v>
      </c>
      <c r="F7" s="70">
        <v>182718</v>
      </c>
      <c r="G7" s="70">
        <v>283401</v>
      </c>
      <c r="H7" s="70">
        <v>204059</v>
      </c>
      <c r="I7" s="70">
        <v>326394</v>
      </c>
      <c r="J7" s="70">
        <v>13461</v>
      </c>
      <c r="K7" s="133">
        <v>1.0149914879999999</v>
      </c>
      <c r="L7" s="107">
        <f t="shared" si="0"/>
        <v>13662.800419968</v>
      </c>
    </row>
    <row r="8" spans="1:12" x14ac:dyDescent="0.3">
      <c r="B8" s="69" t="s">
        <v>8</v>
      </c>
      <c r="C8" s="69" t="s">
        <v>43</v>
      </c>
      <c r="D8" s="69" t="s">
        <v>44</v>
      </c>
      <c r="E8" s="71">
        <v>29138</v>
      </c>
      <c r="F8" s="70">
        <v>959</v>
      </c>
      <c r="G8" s="70">
        <v>55488</v>
      </c>
      <c r="H8" s="70">
        <v>26398</v>
      </c>
      <c r="I8" s="70">
        <v>4276</v>
      </c>
      <c r="J8" s="70">
        <v>31244</v>
      </c>
      <c r="K8" s="133">
        <v>1.0149914879999999</v>
      </c>
      <c r="L8" s="107">
        <f t="shared" si="0"/>
        <v>31712.394051071999</v>
      </c>
    </row>
    <row r="9" spans="1:12" x14ac:dyDescent="0.3">
      <c r="B9" s="69" t="s">
        <v>8</v>
      </c>
      <c r="C9" s="69" t="s">
        <v>53</v>
      </c>
      <c r="D9" s="69" t="s">
        <v>54</v>
      </c>
      <c r="E9" s="71">
        <v>835520</v>
      </c>
      <c r="F9" s="70">
        <v>798730</v>
      </c>
      <c r="G9" s="70">
        <v>996578</v>
      </c>
      <c r="H9" s="70">
        <v>489046</v>
      </c>
      <c r="I9" s="70">
        <v>589711</v>
      </c>
      <c r="J9" s="70">
        <v>261263</v>
      </c>
      <c r="K9" s="133">
        <v>1.0149914879999999</v>
      </c>
      <c r="L9" s="107">
        <f t="shared" si="0"/>
        <v>265179.72112934396</v>
      </c>
    </row>
    <row r="10" spans="1:12" x14ac:dyDescent="0.3">
      <c r="B10" s="69" t="s">
        <v>8</v>
      </c>
      <c r="C10" s="69" t="s">
        <v>63</v>
      </c>
      <c r="D10" s="69" t="s">
        <v>64</v>
      </c>
      <c r="E10" s="71">
        <v>705203</v>
      </c>
      <c r="F10" s="70">
        <v>607969</v>
      </c>
      <c r="G10" s="70">
        <v>575443</v>
      </c>
      <c r="H10" s="70">
        <v>989099</v>
      </c>
      <c r="I10" s="70">
        <v>788000</v>
      </c>
      <c r="J10" s="70">
        <v>315643</v>
      </c>
      <c r="K10" s="133">
        <v>1.0149914879999999</v>
      </c>
      <c r="L10" s="107">
        <f t="shared" si="0"/>
        <v>320374.95824678399</v>
      </c>
    </row>
    <row r="11" spans="1:12" x14ac:dyDescent="0.3">
      <c r="B11" s="69" t="s">
        <v>8</v>
      </c>
      <c r="C11" s="69" t="s">
        <v>77</v>
      </c>
      <c r="D11" s="69" t="s">
        <v>78</v>
      </c>
      <c r="E11" s="71">
        <v>1668902</v>
      </c>
      <c r="F11" s="70">
        <v>1780112</v>
      </c>
      <c r="G11" s="70">
        <v>1113069</v>
      </c>
      <c r="H11" s="70">
        <v>761335</v>
      </c>
      <c r="I11" s="70">
        <v>794489</v>
      </c>
      <c r="J11" s="70">
        <v>80678</v>
      </c>
      <c r="K11" s="133">
        <v>1.0149914879999999</v>
      </c>
      <c r="L11" s="107">
        <f t="shared" si="0"/>
        <v>81887.483268864002</v>
      </c>
    </row>
    <row r="12" spans="1:12" x14ac:dyDescent="0.3">
      <c r="B12" s="69" t="s">
        <v>8</v>
      </c>
      <c r="C12" s="69" t="s">
        <v>97</v>
      </c>
      <c r="D12" s="69" t="s">
        <v>98</v>
      </c>
      <c r="E12" s="71">
        <v>65120</v>
      </c>
      <c r="F12" s="70">
        <v>76060</v>
      </c>
      <c r="G12" s="70">
        <v>217722</v>
      </c>
      <c r="H12" s="70">
        <v>141352</v>
      </c>
      <c r="I12" s="70">
        <v>229715</v>
      </c>
      <c r="J12" s="70">
        <v>14648</v>
      </c>
      <c r="K12" s="133">
        <v>1.0149914879999999</v>
      </c>
      <c r="L12" s="107">
        <f t="shared" si="0"/>
        <v>14867.595316223998</v>
      </c>
    </row>
    <row r="13" spans="1:12" x14ac:dyDescent="0.3">
      <c r="B13" s="69" t="s">
        <v>8</v>
      </c>
      <c r="C13" s="69" t="s">
        <v>265</v>
      </c>
      <c r="D13" s="69" t="s">
        <v>266</v>
      </c>
      <c r="E13" s="71" t="s">
        <v>107</v>
      </c>
      <c r="F13" s="70" t="s">
        <v>107</v>
      </c>
      <c r="G13" s="70" t="s">
        <v>107</v>
      </c>
      <c r="H13" s="70" t="s">
        <v>107</v>
      </c>
      <c r="I13" s="70">
        <v>0</v>
      </c>
      <c r="J13" s="70">
        <v>0</v>
      </c>
      <c r="K13" s="133">
        <v>1.0149914879999999</v>
      </c>
      <c r="L13" s="107">
        <f t="shared" si="0"/>
        <v>0</v>
      </c>
    </row>
    <row r="14" spans="1:12" x14ac:dyDescent="0.3">
      <c r="B14" s="69" t="s">
        <v>8</v>
      </c>
      <c r="C14" s="69" t="s">
        <v>273</v>
      </c>
      <c r="D14" s="69" t="s">
        <v>274</v>
      </c>
      <c r="E14" s="71" t="s">
        <v>107</v>
      </c>
      <c r="F14" s="70" t="s">
        <v>107</v>
      </c>
      <c r="G14" s="70" t="s">
        <v>107</v>
      </c>
      <c r="H14" s="70" t="s">
        <v>107</v>
      </c>
      <c r="I14" s="70" t="s">
        <v>107</v>
      </c>
      <c r="J14" s="70">
        <v>0</v>
      </c>
      <c r="K14" s="133">
        <v>1.0149914879999999</v>
      </c>
      <c r="L14" s="107">
        <f t="shared" si="0"/>
        <v>0</v>
      </c>
    </row>
    <row r="15" spans="1:12" x14ac:dyDescent="0.3">
      <c r="B15" s="69" t="s">
        <v>8</v>
      </c>
      <c r="C15" s="69" t="s">
        <v>275</v>
      </c>
      <c r="D15" s="69" t="s">
        <v>276</v>
      </c>
      <c r="E15" s="71" t="s">
        <v>107</v>
      </c>
      <c r="F15" s="70" t="s">
        <v>107</v>
      </c>
      <c r="G15" s="70" t="s">
        <v>107</v>
      </c>
      <c r="H15" s="70" t="s">
        <v>107</v>
      </c>
      <c r="I15" s="70" t="s">
        <v>107</v>
      </c>
      <c r="J15" s="70">
        <v>0</v>
      </c>
      <c r="K15" s="133">
        <v>1.0149914879999999</v>
      </c>
      <c r="L15" s="107">
        <f t="shared" si="0"/>
        <v>0</v>
      </c>
    </row>
    <row r="16" spans="1:12" x14ac:dyDescent="0.3">
      <c r="B16" s="69" t="s">
        <v>8</v>
      </c>
      <c r="C16" s="69" t="s">
        <v>285</v>
      </c>
      <c r="D16" s="69" t="s">
        <v>286</v>
      </c>
      <c r="E16" s="71" t="s">
        <v>107</v>
      </c>
      <c r="F16" s="70" t="s">
        <v>107</v>
      </c>
      <c r="G16" s="70" t="s">
        <v>107</v>
      </c>
      <c r="H16" s="70" t="s">
        <v>107</v>
      </c>
      <c r="I16" s="70" t="s">
        <v>107</v>
      </c>
      <c r="J16" s="70">
        <v>0</v>
      </c>
      <c r="K16" s="133">
        <v>1.0149914879999999</v>
      </c>
      <c r="L16" s="107">
        <f t="shared" si="0"/>
        <v>0</v>
      </c>
    </row>
    <row r="17" spans="2:12" x14ac:dyDescent="0.3">
      <c r="B17" s="69" t="s">
        <v>130</v>
      </c>
      <c r="C17" s="69" t="s">
        <v>135</v>
      </c>
      <c r="D17" s="69" t="s">
        <v>136</v>
      </c>
      <c r="E17" s="71">
        <v>203001</v>
      </c>
      <c r="F17" s="70">
        <v>332689</v>
      </c>
      <c r="G17" s="70">
        <v>369444</v>
      </c>
      <c r="H17" s="70">
        <v>359201</v>
      </c>
      <c r="I17" s="70">
        <v>327500</v>
      </c>
      <c r="J17" s="70">
        <v>62348</v>
      </c>
      <c r="K17" s="133">
        <v>1.0149914879999999</v>
      </c>
      <c r="L17" s="107">
        <f t="shared" si="0"/>
        <v>63282.689293823998</v>
      </c>
    </row>
    <row r="18" spans="2:12" x14ac:dyDescent="0.3">
      <c r="B18" s="69" t="s">
        <v>130</v>
      </c>
      <c r="C18" s="69" t="s">
        <v>139</v>
      </c>
      <c r="D18" s="69" t="s">
        <v>140</v>
      </c>
      <c r="E18" s="71">
        <v>169925</v>
      </c>
      <c r="F18" s="70">
        <v>180701</v>
      </c>
      <c r="G18" s="70">
        <v>290913</v>
      </c>
      <c r="H18" s="70">
        <v>90138</v>
      </c>
      <c r="I18" s="70">
        <v>145781</v>
      </c>
      <c r="J18" s="70">
        <v>110111</v>
      </c>
      <c r="K18" s="133">
        <v>1.0149914879999999</v>
      </c>
      <c r="L18" s="107">
        <f t="shared" si="0"/>
        <v>111761.72773516799</v>
      </c>
    </row>
    <row r="19" spans="2:12" x14ac:dyDescent="0.3">
      <c r="B19" s="69" t="s">
        <v>130</v>
      </c>
      <c r="C19" s="69" t="s">
        <v>141</v>
      </c>
      <c r="D19" s="69" t="s">
        <v>287</v>
      </c>
      <c r="E19" s="71">
        <v>1010797</v>
      </c>
      <c r="F19" s="70">
        <v>1085817</v>
      </c>
      <c r="G19" s="70">
        <v>889897</v>
      </c>
      <c r="H19" s="70">
        <v>738957</v>
      </c>
      <c r="I19" s="70">
        <v>1028732</v>
      </c>
      <c r="J19" s="70">
        <v>466971</v>
      </c>
      <c r="K19" s="133">
        <v>1.0149914879999999</v>
      </c>
      <c r="L19" s="107">
        <f t="shared" si="0"/>
        <v>473971.59014284797</v>
      </c>
    </row>
    <row r="20" spans="2:12" x14ac:dyDescent="0.3">
      <c r="B20" s="69" t="s">
        <v>130</v>
      </c>
      <c r="C20" s="69" t="s">
        <v>142</v>
      </c>
      <c r="D20" s="69" t="s">
        <v>288</v>
      </c>
      <c r="E20" s="71">
        <v>144928</v>
      </c>
      <c r="F20" s="70">
        <v>71305</v>
      </c>
      <c r="G20" s="70">
        <v>100368</v>
      </c>
      <c r="H20" s="70">
        <v>96318</v>
      </c>
      <c r="I20" s="70">
        <v>95201</v>
      </c>
      <c r="J20" s="70">
        <v>72400</v>
      </c>
      <c r="K20" s="133">
        <v>1.0149914879999999</v>
      </c>
      <c r="L20" s="107">
        <f t="shared" si="0"/>
        <v>73485.383731199996</v>
      </c>
    </row>
    <row r="21" spans="2:12" x14ac:dyDescent="0.3">
      <c r="B21" s="69" t="s">
        <v>130</v>
      </c>
      <c r="C21" s="69" t="s">
        <v>143</v>
      </c>
      <c r="D21" s="69" t="s">
        <v>144</v>
      </c>
      <c r="E21" s="71">
        <v>65250</v>
      </c>
      <c r="F21" s="70">
        <v>73406</v>
      </c>
      <c r="G21" s="70">
        <v>84465</v>
      </c>
      <c r="H21" s="70">
        <v>143693</v>
      </c>
      <c r="I21" s="70">
        <v>103386</v>
      </c>
      <c r="J21" s="70">
        <v>69961</v>
      </c>
      <c r="K21" s="133">
        <v>1.0149914879999999</v>
      </c>
      <c r="L21" s="107">
        <f t="shared" si="0"/>
        <v>71009.819491967995</v>
      </c>
    </row>
    <row r="22" spans="2:12" x14ac:dyDescent="0.3">
      <c r="B22" s="69" t="s">
        <v>130</v>
      </c>
      <c r="C22" s="69" t="s">
        <v>145</v>
      </c>
      <c r="D22" s="69" t="s">
        <v>146</v>
      </c>
      <c r="E22" s="71">
        <v>3405693</v>
      </c>
      <c r="F22" s="70">
        <v>2662609</v>
      </c>
      <c r="G22" s="70">
        <v>3151308</v>
      </c>
      <c r="H22" s="70">
        <v>1715403</v>
      </c>
      <c r="I22" s="70">
        <v>1977565</v>
      </c>
      <c r="J22" s="70">
        <v>1470072</v>
      </c>
      <c r="K22" s="133">
        <v>1.0149914879999999</v>
      </c>
      <c r="L22" s="107">
        <f t="shared" si="0"/>
        <v>1492110.5667471359</v>
      </c>
    </row>
    <row r="23" spans="2:12" x14ac:dyDescent="0.3">
      <c r="B23" s="69" t="s">
        <v>130</v>
      </c>
      <c r="C23" s="69" t="s">
        <v>147</v>
      </c>
      <c r="D23" s="69" t="s">
        <v>148</v>
      </c>
      <c r="E23" s="71">
        <v>97741</v>
      </c>
      <c r="F23" s="70">
        <v>137149</v>
      </c>
      <c r="G23" s="70">
        <v>66723</v>
      </c>
      <c r="H23" s="70">
        <v>282220</v>
      </c>
      <c r="I23" s="70">
        <v>125289</v>
      </c>
      <c r="J23" s="70">
        <v>138646</v>
      </c>
      <c r="K23" s="133">
        <v>1.0149914879999999</v>
      </c>
      <c r="L23" s="107">
        <f t="shared" si="0"/>
        <v>140724.50984524799</v>
      </c>
    </row>
    <row r="24" spans="2:12" x14ac:dyDescent="0.3">
      <c r="B24" s="69" t="s">
        <v>130</v>
      </c>
      <c r="C24" s="69" t="s">
        <v>151</v>
      </c>
      <c r="D24" s="69" t="s">
        <v>152</v>
      </c>
      <c r="E24" s="71">
        <v>85147</v>
      </c>
      <c r="F24" s="70">
        <v>82727</v>
      </c>
      <c r="G24" s="70">
        <v>130938</v>
      </c>
      <c r="H24" s="70">
        <v>47374</v>
      </c>
      <c r="I24" s="70">
        <v>47258</v>
      </c>
      <c r="J24" s="70">
        <v>71745</v>
      </c>
      <c r="K24" s="133">
        <v>1.0149914879999999</v>
      </c>
      <c r="L24" s="107">
        <f t="shared" si="0"/>
        <v>72820.564306560002</v>
      </c>
    </row>
    <row r="25" spans="2:12" x14ac:dyDescent="0.3">
      <c r="B25" s="69" t="s">
        <v>130</v>
      </c>
      <c r="C25" s="69" t="s">
        <v>153</v>
      </c>
      <c r="D25" s="69" t="s">
        <v>154</v>
      </c>
      <c r="E25" s="71">
        <v>84745</v>
      </c>
      <c r="F25" s="70">
        <v>1255</v>
      </c>
      <c r="G25" s="70">
        <v>60265</v>
      </c>
      <c r="H25" s="70">
        <v>69609</v>
      </c>
      <c r="I25" s="70">
        <v>29248</v>
      </c>
      <c r="J25" s="70">
        <v>25987</v>
      </c>
      <c r="K25" s="133">
        <v>1.0149914879999999</v>
      </c>
      <c r="L25" s="107">
        <f t="shared" si="0"/>
        <v>26376.583798656</v>
      </c>
    </row>
    <row r="26" spans="2:12" x14ac:dyDescent="0.3">
      <c r="B26" s="69" t="s">
        <v>130</v>
      </c>
      <c r="C26" s="69" t="s">
        <v>155</v>
      </c>
      <c r="D26" s="69" t="s">
        <v>156</v>
      </c>
      <c r="E26" s="71">
        <v>17137</v>
      </c>
      <c r="F26" s="70">
        <v>6497</v>
      </c>
      <c r="G26" s="70">
        <v>26063</v>
      </c>
      <c r="H26" s="70">
        <v>56350</v>
      </c>
      <c r="I26" s="70">
        <v>36274</v>
      </c>
      <c r="J26" s="70">
        <v>19572</v>
      </c>
      <c r="K26" s="133">
        <v>1.0149914879999999</v>
      </c>
      <c r="L26" s="107">
        <f t="shared" si="0"/>
        <v>19865.413403135997</v>
      </c>
    </row>
    <row r="27" spans="2:12" x14ac:dyDescent="0.3">
      <c r="B27" s="69" t="s">
        <v>130</v>
      </c>
      <c r="C27" s="69" t="s">
        <v>159</v>
      </c>
      <c r="D27" s="69" t="s">
        <v>160</v>
      </c>
      <c r="E27" s="71">
        <v>13413</v>
      </c>
      <c r="F27" s="70">
        <v>22241</v>
      </c>
      <c r="G27" s="70">
        <v>7418</v>
      </c>
      <c r="H27" s="70">
        <v>28946</v>
      </c>
      <c r="I27" s="70">
        <v>8734</v>
      </c>
      <c r="J27" s="70">
        <v>145824</v>
      </c>
      <c r="K27" s="133">
        <v>1.0149914879999999</v>
      </c>
      <c r="L27" s="107">
        <f t="shared" si="0"/>
        <v>148010.11874611198</v>
      </c>
    </row>
    <row r="28" spans="2:12" x14ac:dyDescent="0.3">
      <c r="B28" s="69" t="s">
        <v>130</v>
      </c>
      <c r="C28" s="69" t="s">
        <v>161</v>
      </c>
      <c r="D28" s="69" t="s">
        <v>162</v>
      </c>
      <c r="E28" s="71">
        <v>4178</v>
      </c>
      <c r="F28" s="70">
        <v>4197</v>
      </c>
      <c r="G28" s="70">
        <v>57533</v>
      </c>
      <c r="H28" s="70">
        <v>20873</v>
      </c>
      <c r="I28" s="70">
        <v>4783</v>
      </c>
      <c r="J28" s="70">
        <v>0</v>
      </c>
      <c r="K28" s="133">
        <v>1.0149914879999999</v>
      </c>
      <c r="L28" s="107">
        <f t="shared" si="0"/>
        <v>0</v>
      </c>
    </row>
    <row r="29" spans="2:12" x14ac:dyDescent="0.3">
      <c r="B29" s="69" t="s">
        <v>130</v>
      </c>
      <c r="C29" s="69" t="s">
        <v>163</v>
      </c>
      <c r="D29" s="69" t="s">
        <v>164</v>
      </c>
      <c r="E29" s="71">
        <v>1401639</v>
      </c>
      <c r="F29" s="70">
        <v>796879</v>
      </c>
      <c r="G29" s="70">
        <v>1363582</v>
      </c>
      <c r="H29" s="70">
        <v>782562</v>
      </c>
      <c r="I29" s="70">
        <v>1000559</v>
      </c>
      <c r="J29" s="70">
        <v>776118</v>
      </c>
      <c r="K29" s="133">
        <v>1.0149914879999999</v>
      </c>
      <c r="L29" s="107">
        <f t="shared" si="0"/>
        <v>787753.16368358396</v>
      </c>
    </row>
    <row r="30" spans="2:12" x14ac:dyDescent="0.3">
      <c r="B30" s="69" t="s">
        <v>130</v>
      </c>
      <c r="C30" s="69" t="s">
        <v>165</v>
      </c>
      <c r="D30" s="69" t="s">
        <v>166</v>
      </c>
      <c r="E30" s="71">
        <v>94189</v>
      </c>
      <c r="F30" s="70">
        <v>105096</v>
      </c>
      <c r="G30" s="70">
        <v>162027</v>
      </c>
      <c r="H30" s="70">
        <v>140316</v>
      </c>
      <c r="I30" s="70">
        <v>49863</v>
      </c>
      <c r="J30" s="70">
        <v>33951</v>
      </c>
      <c r="K30" s="133">
        <v>1.0149914879999999</v>
      </c>
      <c r="L30" s="107">
        <f t="shared" si="0"/>
        <v>34459.976009088001</v>
      </c>
    </row>
    <row r="31" spans="2:12" x14ac:dyDescent="0.3">
      <c r="B31" s="69" t="s">
        <v>130</v>
      </c>
      <c r="C31" s="69" t="s">
        <v>169</v>
      </c>
      <c r="D31" s="69" t="s">
        <v>170</v>
      </c>
      <c r="E31" s="71">
        <v>1033602</v>
      </c>
      <c r="F31" s="70">
        <v>850772</v>
      </c>
      <c r="G31" s="70">
        <v>907757</v>
      </c>
      <c r="H31" s="70">
        <v>627489</v>
      </c>
      <c r="I31" s="70">
        <v>565576</v>
      </c>
      <c r="J31" s="70">
        <v>500087</v>
      </c>
      <c r="K31" s="133">
        <v>1.0149914879999999</v>
      </c>
      <c r="L31" s="107">
        <f t="shared" si="0"/>
        <v>507584.04825945594</v>
      </c>
    </row>
    <row r="32" spans="2:12" x14ac:dyDescent="0.3">
      <c r="B32" s="69" t="s">
        <v>130</v>
      </c>
      <c r="C32" s="69" t="s">
        <v>171</v>
      </c>
      <c r="D32" s="69" t="s">
        <v>172</v>
      </c>
      <c r="E32" s="71">
        <v>4127710</v>
      </c>
      <c r="F32" s="70">
        <v>7268313</v>
      </c>
      <c r="G32" s="70">
        <v>6964747</v>
      </c>
      <c r="H32" s="70">
        <v>5872977</v>
      </c>
      <c r="I32" s="70">
        <v>6924399</v>
      </c>
      <c r="J32" s="70">
        <v>6210137</v>
      </c>
      <c r="K32" s="133">
        <v>1.0149914879999999</v>
      </c>
      <c r="L32" s="107">
        <f t="shared" si="0"/>
        <v>6303236.1943138558</v>
      </c>
    </row>
    <row r="33" spans="2:12" x14ac:dyDescent="0.3">
      <c r="B33" s="69" t="s">
        <v>130</v>
      </c>
      <c r="C33" s="69" t="s">
        <v>173</v>
      </c>
      <c r="D33" s="69" t="s">
        <v>174</v>
      </c>
      <c r="E33" s="71">
        <v>331994</v>
      </c>
      <c r="F33" s="70">
        <v>292482</v>
      </c>
      <c r="G33" s="70">
        <v>429750</v>
      </c>
      <c r="H33" s="70">
        <v>299523</v>
      </c>
      <c r="I33" s="70">
        <v>361649</v>
      </c>
      <c r="J33" s="70">
        <v>260346</v>
      </c>
      <c r="K33" s="133">
        <v>1.0149914879999999</v>
      </c>
      <c r="L33" s="107">
        <f t="shared" si="0"/>
        <v>264248.97393484798</v>
      </c>
    </row>
    <row r="34" spans="2:12" x14ac:dyDescent="0.3">
      <c r="B34" s="69" t="s">
        <v>130</v>
      </c>
      <c r="C34" s="69" t="s">
        <v>179</v>
      </c>
      <c r="D34" s="69" t="s">
        <v>180</v>
      </c>
      <c r="E34" s="71">
        <v>4499031</v>
      </c>
      <c r="F34" s="70">
        <v>3805669</v>
      </c>
      <c r="G34" s="70">
        <v>3508285</v>
      </c>
      <c r="H34" s="70">
        <v>2953580</v>
      </c>
      <c r="I34" s="70">
        <v>5487094</v>
      </c>
      <c r="J34" s="70">
        <v>4404490</v>
      </c>
      <c r="K34" s="133">
        <v>1.0149914879999999</v>
      </c>
      <c r="L34" s="107">
        <f t="shared" si="0"/>
        <v>4470519.8589811195</v>
      </c>
    </row>
    <row r="35" spans="2:12" x14ac:dyDescent="0.3">
      <c r="B35" s="69" t="s">
        <v>130</v>
      </c>
      <c r="C35" s="69" t="s">
        <v>181</v>
      </c>
      <c r="D35" s="69" t="s">
        <v>182</v>
      </c>
      <c r="E35" s="71">
        <v>2277</v>
      </c>
      <c r="F35" s="70">
        <v>0</v>
      </c>
      <c r="G35" s="70">
        <v>0</v>
      </c>
      <c r="H35" s="70">
        <v>0</v>
      </c>
      <c r="I35" s="70">
        <v>0</v>
      </c>
      <c r="J35" s="70">
        <v>5908</v>
      </c>
      <c r="K35" s="133">
        <v>1.0149914879999999</v>
      </c>
      <c r="L35" s="107">
        <f t="shared" si="0"/>
        <v>5996.5697111039999</v>
      </c>
    </row>
    <row r="36" spans="2:12" x14ac:dyDescent="0.3">
      <c r="B36" s="69" t="s">
        <v>130</v>
      </c>
      <c r="C36" s="69" t="s">
        <v>185</v>
      </c>
      <c r="D36" s="69" t="s">
        <v>186</v>
      </c>
      <c r="E36" s="71">
        <v>1580370</v>
      </c>
      <c r="F36" s="70">
        <v>1780198</v>
      </c>
      <c r="G36" s="70">
        <v>2016850</v>
      </c>
      <c r="H36" s="70">
        <v>2410709</v>
      </c>
      <c r="I36" s="70">
        <v>1523595</v>
      </c>
      <c r="J36" s="70">
        <v>927216</v>
      </c>
      <c r="K36" s="133">
        <v>1.0149914879999999</v>
      </c>
      <c r="L36" s="107">
        <f t="shared" si="0"/>
        <v>941116.347537408</v>
      </c>
    </row>
    <row r="37" spans="2:12" x14ac:dyDescent="0.3">
      <c r="B37" s="69" t="s">
        <v>130</v>
      </c>
      <c r="C37" s="69" t="s">
        <v>191</v>
      </c>
      <c r="D37" s="69" t="s">
        <v>192</v>
      </c>
      <c r="E37" s="71">
        <v>142437</v>
      </c>
      <c r="F37" s="70">
        <v>172546</v>
      </c>
      <c r="G37" s="70">
        <v>140163</v>
      </c>
      <c r="H37" s="70">
        <v>41340</v>
      </c>
      <c r="I37" s="70">
        <v>104622</v>
      </c>
      <c r="J37" s="70">
        <v>61981</v>
      </c>
      <c r="K37" s="133">
        <v>1.0149914879999999</v>
      </c>
      <c r="L37" s="107">
        <f t="shared" si="0"/>
        <v>62910.187417727997</v>
      </c>
    </row>
    <row r="38" spans="2:12" x14ac:dyDescent="0.3">
      <c r="B38" s="69" t="s">
        <v>4</v>
      </c>
      <c r="C38" s="69" t="s">
        <v>193</v>
      </c>
      <c r="D38" s="69" t="s">
        <v>194</v>
      </c>
      <c r="E38" s="71">
        <v>68972</v>
      </c>
      <c r="F38" s="70">
        <v>116204</v>
      </c>
      <c r="G38" s="70">
        <v>93651</v>
      </c>
      <c r="H38" s="70">
        <v>208130</v>
      </c>
      <c r="I38" s="70">
        <v>310659</v>
      </c>
      <c r="J38" s="70">
        <v>268542</v>
      </c>
      <c r="K38" s="133">
        <v>1.0149914879999999</v>
      </c>
      <c r="L38" s="107">
        <f t="shared" si="0"/>
        <v>272567.84417049598</v>
      </c>
    </row>
    <row r="39" spans="2:12" x14ac:dyDescent="0.3">
      <c r="B39" s="69" t="s">
        <v>4</v>
      </c>
      <c r="C39" s="69" t="s">
        <v>195</v>
      </c>
      <c r="D39" s="69" t="s">
        <v>196</v>
      </c>
      <c r="E39" s="71">
        <v>0</v>
      </c>
      <c r="F39" s="70">
        <v>4065</v>
      </c>
      <c r="G39" s="70">
        <v>17403</v>
      </c>
      <c r="H39" s="70">
        <v>15225</v>
      </c>
      <c r="I39" s="70">
        <v>0</v>
      </c>
      <c r="J39" s="70">
        <v>0</v>
      </c>
      <c r="K39" s="133">
        <v>1.0149914879999999</v>
      </c>
      <c r="L39" s="107">
        <f t="shared" si="0"/>
        <v>0</v>
      </c>
    </row>
    <row r="40" spans="2:12" x14ac:dyDescent="0.3">
      <c r="B40" s="69" t="s">
        <v>4</v>
      </c>
      <c r="C40" s="69" t="s">
        <v>197</v>
      </c>
      <c r="D40" s="69" t="s">
        <v>198</v>
      </c>
      <c r="E40" s="71">
        <v>1460424</v>
      </c>
      <c r="F40" s="70">
        <v>1076026</v>
      </c>
      <c r="G40" s="70">
        <v>1307012</v>
      </c>
      <c r="H40" s="70">
        <v>1042528</v>
      </c>
      <c r="I40" s="70">
        <v>847530</v>
      </c>
      <c r="J40" s="70">
        <v>765076</v>
      </c>
      <c r="K40" s="133">
        <v>1.0149914879999999</v>
      </c>
      <c r="L40" s="107">
        <f t="shared" si="0"/>
        <v>776545.62767308799</v>
      </c>
    </row>
    <row r="41" spans="2:12" x14ac:dyDescent="0.3">
      <c r="B41" s="69" t="s">
        <v>4</v>
      </c>
      <c r="C41" s="69" t="s">
        <v>199</v>
      </c>
      <c r="D41" s="69" t="s">
        <v>200</v>
      </c>
      <c r="E41" s="71">
        <v>7019</v>
      </c>
      <c r="F41" s="70">
        <v>14112</v>
      </c>
      <c r="G41" s="70">
        <v>23795</v>
      </c>
      <c r="H41" s="70">
        <v>14738</v>
      </c>
      <c r="I41" s="70">
        <v>0</v>
      </c>
      <c r="J41" s="70">
        <v>6255</v>
      </c>
      <c r="K41" s="133">
        <v>1.0149914879999999</v>
      </c>
      <c r="L41" s="107">
        <f t="shared" si="0"/>
        <v>6348.7717574399994</v>
      </c>
    </row>
    <row r="42" spans="2:12" x14ac:dyDescent="0.3">
      <c r="B42" s="69" t="s">
        <v>4</v>
      </c>
      <c r="C42" s="69" t="s">
        <v>201</v>
      </c>
      <c r="D42" s="69" t="s">
        <v>202</v>
      </c>
      <c r="E42" s="71">
        <v>72713</v>
      </c>
      <c r="F42" s="70">
        <v>105358</v>
      </c>
      <c r="G42" s="70">
        <v>131186</v>
      </c>
      <c r="H42" s="70">
        <v>235886</v>
      </c>
      <c r="I42" s="70">
        <v>132223</v>
      </c>
      <c r="J42" s="70">
        <v>16276</v>
      </c>
      <c r="K42" s="133">
        <v>1.0149914879999999</v>
      </c>
      <c r="L42" s="107">
        <f t="shared" si="0"/>
        <v>16520.001458687999</v>
      </c>
    </row>
    <row r="43" spans="2:12" x14ac:dyDescent="0.3">
      <c r="B43" s="69" t="s">
        <v>4</v>
      </c>
      <c r="C43" s="69" t="s">
        <v>203</v>
      </c>
      <c r="D43" s="69" t="s">
        <v>204</v>
      </c>
      <c r="E43" s="71">
        <v>719273</v>
      </c>
      <c r="F43" s="70">
        <v>550232</v>
      </c>
      <c r="G43" s="70">
        <v>524517</v>
      </c>
      <c r="H43" s="70">
        <v>486199</v>
      </c>
      <c r="I43" s="70">
        <v>597616</v>
      </c>
      <c r="J43" s="70">
        <v>743455</v>
      </c>
      <c r="K43" s="133">
        <v>1.0149914879999999</v>
      </c>
      <c r="L43" s="107">
        <f t="shared" si="0"/>
        <v>754600.49671103992</v>
      </c>
    </row>
    <row r="44" spans="2:12" x14ac:dyDescent="0.3">
      <c r="B44" s="69" t="s">
        <v>4</v>
      </c>
      <c r="C44" s="69" t="s">
        <v>207</v>
      </c>
      <c r="D44" s="69" t="s">
        <v>208</v>
      </c>
      <c r="E44" s="71">
        <v>428330</v>
      </c>
      <c r="F44" s="70">
        <v>312745</v>
      </c>
      <c r="G44" s="70">
        <v>284131</v>
      </c>
      <c r="H44" s="70">
        <v>283698</v>
      </c>
      <c r="I44" s="70">
        <v>314794</v>
      </c>
      <c r="J44" s="70">
        <v>569575</v>
      </c>
      <c r="K44" s="133">
        <v>1.0149914879999999</v>
      </c>
      <c r="L44" s="107">
        <f t="shared" si="0"/>
        <v>578113.77677759994</v>
      </c>
    </row>
    <row r="45" spans="2:12" x14ac:dyDescent="0.3">
      <c r="B45" s="69" t="s">
        <v>4</v>
      </c>
      <c r="C45" s="69" t="s">
        <v>215</v>
      </c>
      <c r="D45" s="69" t="s">
        <v>216</v>
      </c>
      <c r="E45" s="71">
        <v>20590</v>
      </c>
      <c r="F45" s="70">
        <v>8255</v>
      </c>
      <c r="G45" s="70">
        <v>9955</v>
      </c>
      <c r="H45" s="70">
        <v>0</v>
      </c>
      <c r="I45" s="70">
        <v>0</v>
      </c>
      <c r="J45" s="70">
        <v>0</v>
      </c>
      <c r="K45" s="133">
        <v>1.0149914879999999</v>
      </c>
      <c r="L45" s="107">
        <f t="shared" si="0"/>
        <v>0</v>
      </c>
    </row>
    <row r="46" spans="2:12" x14ac:dyDescent="0.3">
      <c r="B46" s="69" t="s">
        <v>4</v>
      </c>
      <c r="C46" s="69" t="s">
        <v>219</v>
      </c>
      <c r="D46" s="69" t="s">
        <v>220</v>
      </c>
      <c r="E46" s="71">
        <v>1527665</v>
      </c>
      <c r="F46" s="70">
        <v>1592559</v>
      </c>
      <c r="G46" s="70">
        <v>1320550</v>
      </c>
      <c r="H46" s="70">
        <v>1070439</v>
      </c>
      <c r="I46" s="70">
        <v>2526236</v>
      </c>
      <c r="J46" s="70">
        <v>2092764</v>
      </c>
      <c r="K46" s="133">
        <v>1.0149914879999999</v>
      </c>
      <c r="L46" s="107">
        <f t="shared" si="0"/>
        <v>2124137.646392832</v>
      </c>
    </row>
    <row r="47" spans="2:12" x14ac:dyDescent="0.3">
      <c r="B47" s="69" t="s">
        <v>4</v>
      </c>
      <c r="C47" s="69" t="s">
        <v>221</v>
      </c>
      <c r="D47" s="69" t="s">
        <v>222</v>
      </c>
      <c r="E47" s="71">
        <v>184561</v>
      </c>
      <c r="F47" s="70">
        <v>437168</v>
      </c>
      <c r="G47" s="70">
        <v>477146</v>
      </c>
      <c r="H47" s="70">
        <v>362835</v>
      </c>
      <c r="I47" s="70">
        <v>531165</v>
      </c>
      <c r="J47" s="70">
        <v>283733</v>
      </c>
      <c r="K47" s="133">
        <v>1.0149914879999999</v>
      </c>
      <c r="L47" s="107">
        <f t="shared" si="0"/>
        <v>287986.57986470399</v>
      </c>
    </row>
    <row r="48" spans="2:12" x14ac:dyDescent="0.3">
      <c r="B48" s="69" t="s">
        <v>4</v>
      </c>
      <c r="C48" s="69" t="s">
        <v>223</v>
      </c>
      <c r="D48" s="69" t="s">
        <v>224</v>
      </c>
      <c r="E48" s="71">
        <v>21125</v>
      </c>
      <c r="F48" s="70">
        <v>7489</v>
      </c>
      <c r="G48" s="70">
        <v>21985</v>
      </c>
      <c r="H48" s="70">
        <v>0</v>
      </c>
      <c r="I48" s="70">
        <v>30715</v>
      </c>
      <c r="J48" s="70">
        <v>11646</v>
      </c>
      <c r="K48" s="133">
        <v>1.0149914879999999</v>
      </c>
      <c r="L48" s="107">
        <f t="shared" si="0"/>
        <v>11820.590869247999</v>
      </c>
    </row>
    <row r="49" spans="2:12" x14ac:dyDescent="0.3">
      <c r="B49" s="69" t="s">
        <v>4</v>
      </c>
      <c r="C49" s="69" t="s">
        <v>231</v>
      </c>
      <c r="D49" s="69" t="s">
        <v>232</v>
      </c>
      <c r="E49" s="71">
        <v>223830</v>
      </c>
      <c r="F49" s="70">
        <v>256866</v>
      </c>
      <c r="G49" s="70">
        <v>193670</v>
      </c>
      <c r="H49" s="70">
        <v>43792</v>
      </c>
      <c r="I49" s="70">
        <v>31442</v>
      </c>
      <c r="J49" s="70">
        <v>279302</v>
      </c>
      <c r="K49" s="133">
        <v>1.0149914879999999</v>
      </c>
      <c r="L49" s="107">
        <f t="shared" si="0"/>
        <v>283489.15258137597</v>
      </c>
    </row>
    <row r="50" spans="2:12" x14ac:dyDescent="0.3">
      <c r="B50" s="69" t="s">
        <v>233</v>
      </c>
      <c r="C50" s="69" t="s">
        <v>234</v>
      </c>
      <c r="D50" s="69" t="s">
        <v>235</v>
      </c>
      <c r="E50" s="71">
        <v>2613663</v>
      </c>
      <c r="F50" s="70">
        <v>4196113</v>
      </c>
      <c r="G50" s="70">
        <v>5047682</v>
      </c>
      <c r="H50" s="70">
        <v>7940817</v>
      </c>
      <c r="I50" s="70">
        <v>8611171</v>
      </c>
      <c r="J50" s="70">
        <v>11793706</v>
      </c>
      <c r="K50" s="133">
        <v>1.0149914879999999</v>
      </c>
      <c r="L50" s="107">
        <f t="shared" si="0"/>
        <v>11970511.201974528</v>
      </c>
    </row>
    <row r="51" spans="2:12" ht="15" thickBot="1" x14ac:dyDescent="0.35">
      <c r="B51" s="69" t="s">
        <v>233</v>
      </c>
      <c r="C51" s="69" t="s">
        <v>236</v>
      </c>
      <c r="D51" s="69" t="s">
        <v>237</v>
      </c>
      <c r="E51" s="72">
        <v>243496</v>
      </c>
      <c r="F51" s="73">
        <v>643406</v>
      </c>
      <c r="G51" s="73">
        <v>1166208</v>
      </c>
      <c r="H51" s="73">
        <v>1051781</v>
      </c>
      <c r="I51" s="73">
        <v>1199088</v>
      </c>
      <c r="J51" s="73">
        <v>1259873</v>
      </c>
      <c r="K51" s="133">
        <v>1.0149914879999999</v>
      </c>
      <c r="L51" s="107">
        <f t="shared" si="0"/>
        <v>1278760.370961024</v>
      </c>
    </row>
    <row r="52" spans="2:12" x14ac:dyDescent="0.3">
      <c r="C52" s="27"/>
      <c r="D52" s="25"/>
      <c r="E52" s="28"/>
      <c r="F52" s="28"/>
      <c r="K52" s="74"/>
      <c r="L52" s="74"/>
    </row>
    <row r="53" spans="2:12" ht="15" thickBot="1" x14ac:dyDescent="0.35">
      <c r="C53" s="27"/>
      <c r="D53" s="25"/>
      <c r="E53" s="28"/>
      <c r="F53" s="28"/>
    </row>
    <row r="54" spans="2:12" ht="15" thickBot="1" x14ac:dyDescent="0.35">
      <c r="C54" s="27"/>
      <c r="D54" s="25"/>
      <c r="E54" s="28"/>
      <c r="F54" s="28"/>
      <c r="G54" s="24"/>
      <c r="H54" s="23"/>
      <c r="I54" s="46" t="s">
        <v>263</v>
      </c>
      <c r="J54" s="46" t="s">
        <v>264</v>
      </c>
      <c r="K54" s="14"/>
      <c r="L54" s="47" t="s">
        <v>291</v>
      </c>
    </row>
    <row r="55" spans="2:12" x14ac:dyDescent="0.3">
      <c r="C55" s="27"/>
      <c r="D55" s="25"/>
      <c r="E55" s="28"/>
      <c r="F55" s="28"/>
      <c r="G55" s="97" t="s">
        <v>8</v>
      </c>
      <c r="H55" s="108"/>
      <c r="I55" s="108">
        <f>SUM(I5:I16)</f>
        <v>4201456</v>
      </c>
      <c r="J55" s="108">
        <f>SUM(J5:J16)</f>
        <v>1028325</v>
      </c>
      <c r="K55" s="108"/>
      <c r="L55" s="109">
        <f>SUM(L5:L16)</f>
        <v>1043741.1218976001</v>
      </c>
    </row>
    <row r="56" spans="2:12" x14ac:dyDescent="0.3">
      <c r="C56" s="27"/>
      <c r="D56" s="25"/>
      <c r="E56" s="28"/>
      <c r="F56" s="28"/>
      <c r="G56" s="97" t="s">
        <v>130</v>
      </c>
      <c r="H56" s="108"/>
      <c r="I56" s="108">
        <f>SUM(I17:I37)</f>
        <v>19947108</v>
      </c>
      <c r="J56" s="108">
        <f>SUM(J17:J37)</f>
        <v>15833871</v>
      </c>
      <c r="K56" s="108"/>
      <c r="L56" s="109">
        <f>SUM(L17:L37)</f>
        <v>16071244.287090046</v>
      </c>
    </row>
    <row r="57" spans="2:12" x14ac:dyDescent="0.3">
      <c r="G57" s="97" t="s">
        <v>4</v>
      </c>
      <c r="H57" s="108"/>
      <c r="I57" s="108">
        <f>SUM(I38:I49)</f>
        <v>5322380</v>
      </c>
      <c r="J57" s="108">
        <f>SUM(J38:J49)</f>
        <v>5036624</v>
      </c>
      <c r="K57" s="108"/>
      <c r="L57" s="109">
        <f>SUM(L38:L49)</f>
        <v>5112130.4882565122</v>
      </c>
    </row>
    <row r="58" spans="2:12" ht="15" thickBot="1" x14ac:dyDescent="0.35">
      <c r="G58" s="97" t="s">
        <v>233</v>
      </c>
      <c r="H58" s="108"/>
      <c r="I58" s="108">
        <f>SUM(I50:I51)</f>
        <v>9810259</v>
      </c>
      <c r="J58" s="108">
        <f>SUM(J50:J51)</f>
        <v>13053579</v>
      </c>
      <c r="K58" s="108"/>
      <c r="L58" s="109">
        <f>SUM(L50:L51)</f>
        <v>13249271.572935551</v>
      </c>
    </row>
    <row r="59" spans="2:12" ht="15" thickBot="1" x14ac:dyDescent="0.35">
      <c r="G59" s="101" t="s">
        <v>302</v>
      </c>
      <c r="H59" s="110"/>
      <c r="I59" s="110">
        <f>SUM(I5:I51)</f>
        <v>39281203</v>
      </c>
      <c r="J59" s="110">
        <f>SUM(J5:J51)</f>
        <v>34952399</v>
      </c>
      <c r="K59" s="110"/>
      <c r="L59" s="111">
        <f>SUM(L5:L51)</f>
        <v>35476387.470179714</v>
      </c>
    </row>
  </sheetData>
  <sheetProtection algorithmName="SHA-512" hashValue="+aycqQI/NDIz5vEvLDxWVuVYca4C5tubHVMY1MxNjYNhlvTsHaaPu1YtyU3QXvFKskolIjDr3cYZ54JXHECkYw==" saltValue="yZBCTklRomuTsGexWikNkQ==" spinCount="100000" sheet="1" objects="1" scenario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/>
  </sheetViews>
  <sheetFormatPr defaultRowHeight="14.4" x14ac:dyDescent="0.3"/>
  <cols>
    <col min="2" max="2" width="8.88671875" bestFit="1" customWidth="1"/>
    <col min="4" max="4" width="48.5546875" bestFit="1" customWidth="1"/>
  </cols>
  <sheetData>
    <row r="1" spans="1:10" x14ac:dyDescent="0.3">
      <c r="A1" s="112" t="s">
        <v>250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15" thickBot="1" x14ac:dyDescent="0.35">
      <c r="A3" s="29"/>
      <c r="B3" s="112" t="s">
        <v>7</v>
      </c>
      <c r="C3" s="113" t="s">
        <v>245</v>
      </c>
      <c r="D3" s="113" t="s">
        <v>251</v>
      </c>
      <c r="E3" s="29"/>
      <c r="F3" s="114" t="s">
        <v>249</v>
      </c>
      <c r="G3" s="29"/>
      <c r="H3" s="29"/>
      <c r="I3" s="29"/>
      <c r="J3" s="29"/>
    </row>
    <row r="4" spans="1:10" ht="15" thickBot="1" x14ac:dyDescent="0.35">
      <c r="A4" s="29"/>
      <c r="B4" s="29"/>
      <c r="C4" s="29"/>
      <c r="D4" s="29"/>
      <c r="E4" s="50" t="s">
        <v>259</v>
      </c>
      <c r="F4" s="49" t="s">
        <v>290</v>
      </c>
      <c r="G4" s="48" t="s">
        <v>261</v>
      </c>
      <c r="H4" s="48" t="s">
        <v>289</v>
      </c>
      <c r="I4" s="51" t="s">
        <v>263</v>
      </c>
      <c r="J4" s="51" t="s">
        <v>264</v>
      </c>
    </row>
    <row r="5" spans="1:10" x14ac:dyDescent="0.3">
      <c r="A5" s="29"/>
      <c r="B5" t="s">
        <v>8</v>
      </c>
      <c r="C5" t="s">
        <v>11</v>
      </c>
      <c r="D5" t="s">
        <v>12</v>
      </c>
      <c r="E5" s="63">
        <v>145</v>
      </c>
      <c r="F5" s="64">
        <v>203</v>
      </c>
      <c r="G5" s="64">
        <v>185</v>
      </c>
      <c r="H5" s="64">
        <v>212</v>
      </c>
      <c r="I5" s="64">
        <v>219</v>
      </c>
      <c r="J5" s="65">
        <v>154</v>
      </c>
    </row>
    <row r="6" spans="1:10" x14ac:dyDescent="0.3">
      <c r="A6" s="29"/>
      <c r="B6" t="s">
        <v>8</v>
      </c>
      <c r="C6" t="s">
        <v>19</v>
      </c>
      <c r="D6" t="s">
        <v>20</v>
      </c>
      <c r="E6" s="63">
        <v>158</v>
      </c>
      <c r="F6" s="64">
        <v>214</v>
      </c>
      <c r="G6" s="64">
        <v>210</v>
      </c>
      <c r="H6" s="64">
        <v>165</v>
      </c>
      <c r="I6" s="64">
        <v>170</v>
      </c>
      <c r="J6" s="65">
        <v>84</v>
      </c>
    </row>
    <row r="7" spans="1:10" x14ac:dyDescent="0.3">
      <c r="A7" s="29"/>
      <c r="B7" t="s">
        <v>8</v>
      </c>
      <c r="C7" t="s">
        <v>31</v>
      </c>
      <c r="D7" t="s">
        <v>32</v>
      </c>
      <c r="E7" s="63">
        <v>103</v>
      </c>
      <c r="F7" s="64">
        <v>75</v>
      </c>
      <c r="G7" s="64">
        <v>89</v>
      </c>
      <c r="H7" s="64">
        <v>113</v>
      </c>
      <c r="I7" s="64">
        <v>99</v>
      </c>
      <c r="J7" s="65">
        <v>18</v>
      </c>
    </row>
    <row r="8" spans="1:10" x14ac:dyDescent="0.3">
      <c r="B8" t="s">
        <v>8</v>
      </c>
      <c r="C8" t="s">
        <v>43</v>
      </c>
      <c r="D8" t="s">
        <v>44</v>
      </c>
      <c r="E8" s="63">
        <v>7</v>
      </c>
      <c r="F8" s="64">
        <v>0</v>
      </c>
      <c r="G8" s="64">
        <v>15</v>
      </c>
      <c r="H8" s="64">
        <v>6</v>
      </c>
      <c r="I8" s="64">
        <v>5</v>
      </c>
      <c r="J8" s="65">
        <v>0</v>
      </c>
    </row>
    <row r="9" spans="1:10" x14ac:dyDescent="0.3">
      <c r="B9" t="s">
        <v>8</v>
      </c>
      <c r="C9" t="s">
        <v>53</v>
      </c>
      <c r="D9" t="s">
        <v>54</v>
      </c>
      <c r="E9" s="63">
        <v>134</v>
      </c>
      <c r="F9" s="64">
        <v>163</v>
      </c>
      <c r="G9" s="64">
        <v>147</v>
      </c>
      <c r="H9" s="64">
        <v>132</v>
      </c>
      <c r="I9" s="64">
        <v>138</v>
      </c>
      <c r="J9" s="65">
        <v>23</v>
      </c>
    </row>
    <row r="10" spans="1:10" x14ac:dyDescent="0.3">
      <c r="B10" t="s">
        <v>8</v>
      </c>
      <c r="C10" t="s">
        <v>63</v>
      </c>
      <c r="D10" t="s">
        <v>64</v>
      </c>
      <c r="E10" s="63">
        <v>141</v>
      </c>
      <c r="F10" s="64">
        <v>165</v>
      </c>
      <c r="G10" s="64">
        <v>128</v>
      </c>
      <c r="H10" s="64">
        <v>214</v>
      </c>
      <c r="I10" s="64">
        <v>200</v>
      </c>
      <c r="J10" s="65">
        <v>170</v>
      </c>
    </row>
    <row r="11" spans="1:10" x14ac:dyDescent="0.3">
      <c r="B11" t="s">
        <v>8</v>
      </c>
      <c r="C11" t="s">
        <v>77</v>
      </c>
      <c r="D11" t="s">
        <v>78</v>
      </c>
      <c r="E11" s="63">
        <v>317</v>
      </c>
      <c r="F11" s="64">
        <v>342</v>
      </c>
      <c r="G11" s="64">
        <v>271</v>
      </c>
      <c r="H11" s="64">
        <v>279</v>
      </c>
      <c r="I11" s="64">
        <v>245</v>
      </c>
      <c r="J11" s="65">
        <v>36</v>
      </c>
    </row>
    <row r="12" spans="1:10" x14ac:dyDescent="0.3">
      <c r="B12" t="s">
        <v>8</v>
      </c>
      <c r="C12" t="s">
        <v>97</v>
      </c>
      <c r="D12" t="s">
        <v>98</v>
      </c>
      <c r="E12" s="63">
        <v>31</v>
      </c>
      <c r="F12" s="64">
        <v>33</v>
      </c>
      <c r="G12" s="64">
        <v>49</v>
      </c>
      <c r="H12" s="64">
        <v>48</v>
      </c>
      <c r="I12" s="64">
        <v>41</v>
      </c>
      <c r="J12" s="65">
        <v>24</v>
      </c>
    </row>
    <row r="13" spans="1:10" x14ac:dyDescent="0.3">
      <c r="B13" t="s">
        <v>8</v>
      </c>
      <c r="C13" t="s">
        <v>265</v>
      </c>
      <c r="D13" t="s">
        <v>266</v>
      </c>
      <c r="E13" s="63" t="s">
        <v>107</v>
      </c>
      <c r="F13" s="64" t="s">
        <v>107</v>
      </c>
      <c r="G13" s="64" t="s">
        <v>107</v>
      </c>
      <c r="H13" s="64" t="s">
        <v>107</v>
      </c>
      <c r="I13" s="64">
        <v>0</v>
      </c>
      <c r="J13" s="65">
        <v>0</v>
      </c>
    </row>
    <row r="14" spans="1:10" x14ac:dyDescent="0.3">
      <c r="B14" t="s">
        <v>8</v>
      </c>
      <c r="C14" t="s">
        <v>273</v>
      </c>
      <c r="D14" t="s">
        <v>274</v>
      </c>
      <c r="E14" s="63" t="s">
        <v>107</v>
      </c>
      <c r="F14" s="64" t="s">
        <v>107</v>
      </c>
      <c r="G14" s="64" t="s">
        <v>107</v>
      </c>
      <c r="H14" s="64" t="s">
        <v>107</v>
      </c>
      <c r="I14" s="64" t="s">
        <v>107</v>
      </c>
      <c r="J14" s="65">
        <v>0</v>
      </c>
    </row>
    <row r="15" spans="1:10" x14ac:dyDescent="0.3">
      <c r="B15" t="s">
        <v>8</v>
      </c>
      <c r="C15" t="s">
        <v>275</v>
      </c>
      <c r="D15" t="s">
        <v>276</v>
      </c>
      <c r="E15" s="63" t="s">
        <v>107</v>
      </c>
      <c r="F15" s="64" t="s">
        <v>107</v>
      </c>
      <c r="G15" s="64" t="s">
        <v>107</v>
      </c>
      <c r="H15" s="64" t="s">
        <v>107</v>
      </c>
      <c r="I15" s="64" t="s">
        <v>107</v>
      </c>
      <c r="J15" s="65">
        <v>2</v>
      </c>
    </row>
    <row r="16" spans="1:10" x14ac:dyDescent="0.3">
      <c r="B16" t="s">
        <v>8</v>
      </c>
      <c r="C16" t="s">
        <v>285</v>
      </c>
      <c r="D16" t="s">
        <v>286</v>
      </c>
      <c r="E16" s="63" t="s">
        <v>107</v>
      </c>
      <c r="F16" s="64" t="s">
        <v>107</v>
      </c>
      <c r="G16" s="64" t="s">
        <v>107</v>
      </c>
      <c r="H16" s="64" t="s">
        <v>107</v>
      </c>
      <c r="I16" s="64" t="s">
        <v>107</v>
      </c>
      <c r="J16" s="65">
        <v>0</v>
      </c>
    </row>
    <row r="17" spans="2:10" x14ac:dyDescent="0.3">
      <c r="B17" t="s">
        <v>130</v>
      </c>
      <c r="C17" t="s">
        <v>135</v>
      </c>
      <c r="D17" t="s">
        <v>136</v>
      </c>
      <c r="E17" s="63">
        <v>54</v>
      </c>
      <c r="F17" s="64">
        <v>53</v>
      </c>
      <c r="G17" s="64">
        <v>50</v>
      </c>
      <c r="H17" s="64">
        <v>61</v>
      </c>
      <c r="I17" s="64">
        <v>39</v>
      </c>
      <c r="J17" s="65">
        <v>34</v>
      </c>
    </row>
    <row r="18" spans="2:10" x14ac:dyDescent="0.3">
      <c r="B18" t="s">
        <v>130</v>
      </c>
      <c r="C18" t="s">
        <v>139</v>
      </c>
      <c r="D18" t="s">
        <v>140</v>
      </c>
      <c r="E18" s="63">
        <v>41</v>
      </c>
      <c r="F18" s="64">
        <v>52</v>
      </c>
      <c r="G18" s="64">
        <v>41</v>
      </c>
      <c r="H18" s="64">
        <v>42</v>
      </c>
      <c r="I18" s="64">
        <v>30</v>
      </c>
      <c r="J18" s="65">
        <v>44</v>
      </c>
    </row>
    <row r="19" spans="2:10" x14ac:dyDescent="0.3">
      <c r="B19" t="s">
        <v>130</v>
      </c>
      <c r="C19" t="s">
        <v>141</v>
      </c>
      <c r="D19" t="s">
        <v>287</v>
      </c>
      <c r="E19" s="63">
        <v>155</v>
      </c>
      <c r="F19" s="64">
        <v>154</v>
      </c>
      <c r="G19" s="64">
        <v>165</v>
      </c>
      <c r="H19" s="64">
        <v>142</v>
      </c>
      <c r="I19" s="64">
        <v>99</v>
      </c>
      <c r="J19" s="65">
        <v>108</v>
      </c>
    </row>
    <row r="20" spans="2:10" x14ac:dyDescent="0.3">
      <c r="B20" t="s">
        <v>130</v>
      </c>
      <c r="C20" t="s">
        <v>142</v>
      </c>
      <c r="D20" t="s">
        <v>288</v>
      </c>
      <c r="E20" s="63">
        <v>46</v>
      </c>
      <c r="F20" s="64">
        <v>31</v>
      </c>
      <c r="G20" s="64">
        <v>33</v>
      </c>
      <c r="H20" s="64">
        <v>42</v>
      </c>
      <c r="I20" s="64">
        <v>39</v>
      </c>
      <c r="J20" s="65">
        <v>30</v>
      </c>
    </row>
    <row r="21" spans="2:10" x14ac:dyDescent="0.3">
      <c r="B21" t="s">
        <v>130</v>
      </c>
      <c r="C21" t="s">
        <v>143</v>
      </c>
      <c r="D21" t="s">
        <v>144</v>
      </c>
      <c r="E21" s="63">
        <v>37</v>
      </c>
      <c r="F21" s="64">
        <v>53</v>
      </c>
      <c r="G21" s="64">
        <v>45</v>
      </c>
      <c r="H21" s="64">
        <v>54</v>
      </c>
      <c r="I21" s="64">
        <v>42</v>
      </c>
      <c r="J21" s="65">
        <v>50</v>
      </c>
    </row>
    <row r="22" spans="2:10" x14ac:dyDescent="0.3">
      <c r="B22" t="s">
        <v>130</v>
      </c>
      <c r="C22" t="s">
        <v>145</v>
      </c>
      <c r="D22" t="s">
        <v>146</v>
      </c>
      <c r="E22" s="63">
        <v>327</v>
      </c>
      <c r="F22" s="64">
        <v>309</v>
      </c>
      <c r="G22" s="64">
        <v>270</v>
      </c>
      <c r="H22" s="64">
        <v>181</v>
      </c>
      <c r="I22" s="64">
        <v>325</v>
      </c>
      <c r="J22" s="65">
        <v>260</v>
      </c>
    </row>
    <row r="23" spans="2:10" x14ac:dyDescent="0.3">
      <c r="B23" t="s">
        <v>130</v>
      </c>
      <c r="C23" t="s">
        <v>147</v>
      </c>
      <c r="D23" t="s">
        <v>148</v>
      </c>
      <c r="E23" s="63">
        <v>22</v>
      </c>
      <c r="F23" s="64">
        <v>25</v>
      </c>
      <c r="G23" s="64">
        <v>24</v>
      </c>
      <c r="H23" s="64">
        <v>45</v>
      </c>
      <c r="I23" s="64">
        <v>19</v>
      </c>
      <c r="J23" s="65">
        <v>44</v>
      </c>
    </row>
    <row r="24" spans="2:10" x14ac:dyDescent="0.3">
      <c r="B24" t="s">
        <v>130</v>
      </c>
      <c r="C24" t="s">
        <v>151</v>
      </c>
      <c r="D24" t="s">
        <v>152</v>
      </c>
      <c r="E24" s="63">
        <v>26</v>
      </c>
      <c r="F24" s="64">
        <v>31</v>
      </c>
      <c r="G24" s="64">
        <v>25</v>
      </c>
      <c r="H24" s="64">
        <v>49</v>
      </c>
      <c r="I24" s="64">
        <v>38</v>
      </c>
      <c r="J24" s="65">
        <v>128</v>
      </c>
    </row>
    <row r="25" spans="2:10" x14ac:dyDescent="0.3">
      <c r="B25" t="s">
        <v>130</v>
      </c>
      <c r="C25" t="s">
        <v>153</v>
      </c>
      <c r="D25" t="s">
        <v>154</v>
      </c>
      <c r="E25" s="63">
        <v>9</v>
      </c>
      <c r="F25" s="64">
        <v>17</v>
      </c>
      <c r="G25" s="64">
        <v>10</v>
      </c>
      <c r="H25" s="64">
        <v>20</v>
      </c>
      <c r="I25" s="64">
        <v>13</v>
      </c>
      <c r="J25" s="65">
        <v>16</v>
      </c>
    </row>
    <row r="26" spans="2:10" x14ac:dyDescent="0.3">
      <c r="B26" t="s">
        <v>130</v>
      </c>
      <c r="C26" t="s">
        <v>155</v>
      </c>
      <c r="D26" t="s">
        <v>156</v>
      </c>
      <c r="E26" s="63">
        <v>5</v>
      </c>
      <c r="F26" s="64">
        <v>6</v>
      </c>
      <c r="G26" s="64">
        <v>16</v>
      </c>
      <c r="H26" s="64">
        <v>12</v>
      </c>
      <c r="I26" s="64">
        <v>14</v>
      </c>
      <c r="J26" s="65">
        <v>18</v>
      </c>
    </row>
    <row r="27" spans="2:10" x14ac:dyDescent="0.3">
      <c r="B27" t="s">
        <v>130</v>
      </c>
      <c r="C27" t="s">
        <v>159</v>
      </c>
      <c r="D27" t="s">
        <v>160</v>
      </c>
      <c r="E27" s="63">
        <v>19</v>
      </c>
      <c r="F27" s="64">
        <v>28</v>
      </c>
      <c r="G27" s="64">
        <v>48</v>
      </c>
      <c r="H27" s="64">
        <v>32</v>
      </c>
      <c r="I27" s="64">
        <v>18</v>
      </c>
      <c r="J27" s="65">
        <v>48</v>
      </c>
    </row>
    <row r="28" spans="2:10" x14ac:dyDescent="0.3">
      <c r="B28" t="s">
        <v>130</v>
      </c>
      <c r="C28" t="s">
        <v>161</v>
      </c>
      <c r="D28" t="s">
        <v>162</v>
      </c>
      <c r="E28" s="63">
        <v>6</v>
      </c>
      <c r="F28" s="64">
        <v>6</v>
      </c>
      <c r="G28" s="64">
        <v>9</v>
      </c>
      <c r="H28" s="64">
        <v>4</v>
      </c>
      <c r="I28" s="64">
        <v>8</v>
      </c>
      <c r="J28" s="65">
        <v>2</v>
      </c>
    </row>
    <row r="29" spans="2:10" x14ac:dyDescent="0.3">
      <c r="B29" t="s">
        <v>130</v>
      </c>
      <c r="C29" t="s">
        <v>163</v>
      </c>
      <c r="D29" t="s">
        <v>164</v>
      </c>
      <c r="E29" s="63">
        <v>225</v>
      </c>
      <c r="F29" s="64">
        <v>176</v>
      </c>
      <c r="G29" s="64">
        <v>216</v>
      </c>
      <c r="H29" s="64">
        <v>182</v>
      </c>
      <c r="I29" s="64">
        <v>166</v>
      </c>
      <c r="J29" s="65">
        <v>218</v>
      </c>
    </row>
    <row r="30" spans="2:10" x14ac:dyDescent="0.3">
      <c r="B30" t="s">
        <v>130</v>
      </c>
      <c r="C30" t="s">
        <v>165</v>
      </c>
      <c r="D30" t="s">
        <v>166</v>
      </c>
      <c r="E30" s="63">
        <v>30</v>
      </c>
      <c r="F30" s="64">
        <v>33</v>
      </c>
      <c r="G30" s="64">
        <v>29</v>
      </c>
      <c r="H30" s="64">
        <v>26</v>
      </c>
      <c r="I30" s="64">
        <v>8</v>
      </c>
      <c r="J30" s="65">
        <v>20</v>
      </c>
    </row>
    <row r="31" spans="2:10" x14ac:dyDescent="0.3">
      <c r="B31" t="s">
        <v>130</v>
      </c>
      <c r="C31" t="s">
        <v>169</v>
      </c>
      <c r="D31" t="s">
        <v>170</v>
      </c>
      <c r="E31" s="63">
        <v>124</v>
      </c>
      <c r="F31" s="64">
        <v>139</v>
      </c>
      <c r="G31" s="64">
        <v>109</v>
      </c>
      <c r="H31" s="64">
        <v>105</v>
      </c>
      <c r="I31" s="64">
        <v>99</v>
      </c>
      <c r="J31" s="65">
        <v>198</v>
      </c>
    </row>
    <row r="32" spans="2:10" x14ac:dyDescent="0.3">
      <c r="B32" t="s">
        <v>130</v>
      </c>
      <c r="C32" t="s">
        <v>171</v>
      </c>
      <c r="D32" t="s">
        <v>172</v>
      </c>
      <c r="E32" s="63">
        <v>572</v>
      </c>
      <c r="F32" s="64">
        <v>816</v>
      </c>
      <c r="G32" s="64">
        <v>708</v>
      </c>
      <c r="H32" s="64">
        <v>641</v>
      </c>
      <c r="I32" s="64">
        <v>734</v>
      </c>
      <c r="J32" s="65">
        <v>560</v>
      </c>
    </row>
    <row r="33" spans="2:10" x14ac:dyDescent="0.3">
      <c r="B33" t="s">
        <v>130</v>
      </c>
      <c r="C33" t="s">
        <v>173</v>
      </c>
      <c r="D33" t="s">
        <v>174</v>
      </c>
      <c r="E33" s="63">
        <v>55</v>
      </c>
      <c r="F33" s="64">
        <v>47</v>
      </c>
      <c r="G33" s="64">
        <v>63</v>
      </c>
      <c r="H33" s="64">
        <v>56</v>
      </c>
      <c r="I33" s="64">
        <v>55</v>
      </c>
      <c r="J33" s="65">
        <v>86</v>
      </c>
    </row>
    <row r="34" spans="2:10" x14ac:dyDescent="0.3">
      <c r="B34" t="s">
        <v>130</v>
      </c>
      <c r="C34" t="s">
        <v>179</v>
      </c>
      <c r="D34" t="s">
        <v>180</v>
      </c>
      <c r="E34" s="63">
        <v>401</v>
      </c>
      <c r="F34" s="64">
        <v>429</v>
      </c>
      <c r="G34" s="64">
        <v>393</v>
      </c>
      <c r="H34" s="64">
        <v>401</v>
      </c>
      <c r="I34" s="64">
        <v>477</v>
      </c>
      <c r="J34" s="65">
        <v>454</v>
      </c>
    </row>
    <row r="35" spans="2:10" x14ac:dyDescent="0.3">
      <c r="B35" t="s">
        <v>130</v>
      </c>
      <c r="C35" t="s">
        <v>181</v>
      </c>
      <c r="D35" t="s">
        <v>182</v>
      </c>
      <c r="E35" s="63">
        <v>1</v>
      </c>
      <c r="F35" s="64">
        <v>0</v>
      </c>
      <c r="G35" s="64">
        <v>0</v>
      </c>
      <c r="H35" s="64">
        <v>2</v>
      </c>
      <c r="I35" s="64">
        <v>3</v>
      </c>
      <c r="J35" s="65">
        <v>4</v>
      </c>
    </row>
    <row r="36" spans="2:10" x14ac:dyDescent="0.3">
      <c r="B36" t="s">
        <v>130</v>
      </c>
      <c r="C36" t="s">
        <v>185</v>
      </c>
      <c r="D36" t="s">
        <v>186</v>
      </c>
      <c r="E36" s="63">
        <v>112</v>
      </c>
      <c r="F36" s="64">
        <v>110</v>
      </c>
      <c r="G36" s="64">
        <v>142</v>
      </c>
      <c r="H36" s="64">
        <v>96</v>
      </c>
      <c r="I36" s="64">
        <v>95</v>
      </c>
      <c r="J36" s="65">
        <v>40</v>
      </c>
    </row>
    <row r="37" spans="2:10" x14ac:dyDescent="0.3">
      <c r="B37" t="s">
        <v>130</v>
      </c>
      <c r="C37" t="s">
        <v>191</v>
      </c>
      <c r="D37" t="s">
        <v>192</v>
      </c>
      <c r="E37" s="63">
        <v>15</v>
      </c>
      <c r="F37" s="64">
        <v>15</v>
      </c>
      <c r="G37" s="64">
        <v>8</v>
      </c>
      <c r="H37" s="64">
        <v>6</v>
      </c>
      <c r="I37" s="64">
        <v>12</v>
      </c>
      <c r="J37" s="65">
        <v>14</v>
      </c>
    </row>
    <row r="38" spans="2:10" x14ac:dyDescent="0.3">
      <c r="B38" t="s">
        <v>4</v>
      </c>
      <c r="C38" t="s">
        <v>193</v>
      </c>
      <c r="D38" t="s">
        <v>194</v>
      </c>
      <c r="E38" s="63">
        <v>18</v>
      </c>
      <c r="F38" s="64">
        <v>27</v>
      </c>
      <c r="G38" s="64">
        <v>28</v>
      </c>
      <c r="H38" s="64">
        <v>36</v>
      </c>
      <c r="I38" s="64">
        <v>41</v>
      </c>
      <c r="J38" s="65">
        <v>46</v>
      </c>
    </row>
    <row r="39" spans="2:10" x14ac:dyDescent="0.3">
      <c r="B39" t="s">
        <v>4</v>
      </c>
      <c r="C39" t="s">
        <v>195</v>
      </c>
      <c r="D39" t="s">
        <v>196</v>
      </c>
      <c r="E39" s="63">
        <v>0</v>
      </c>
      <c r="F39" s="64">
        <v>2</v>
      </c>
      <c r="G39" s="64">
        <v>5</v>
      </c>
      <c r="H39" s="64">
        <v>3</v>
      </c>
      <c r="I39" s="64">
        <v>0</v>
      </c>
      <c r="J39" s="65">
        <v>0</v>
      </c>
    </row>
    <row r="40" spans="2:10" x14ac:dyDescent="0.3">
      <c r="B40" t="s">
        <v>4</v>
      </c>
      <c r="C40" t="s">
        <v>197</v>
      </c>
      <c r="D40" t="s">
        <v>198</v>
      </c>
      <c r="E40" s="63">
        <v>185</v>
      </c>
      <c r="F40" s="64">
        <v>181</v>
      </c>
      <c r="G40" s="64">
        <v>170</v>
      </c>
      <c r="H40" s="64">
        <v>201</v>
      </c>
      <c r="I40" s="64">
        <v>66</v>
      </c>
      <c r="J40" s="65">
        <v>104</v>
      </c>
    </row>
    <row r="41" spans="2:10" x14ac:dyDescent="0.3">
      <c r="B41" t="s">
        <v>4</v>
      </c>
      <c r="C41" t="s">
        <v>199</v>
      </c>
      <c r="D41" t="s">
        <v>200</v>
      </c>
      <c r="E41" s="63">
        <v>8</v>
      </c>
      <c r="F41" s="64">
        <v>3</v>
      </c>
      <c r="G41" s="64">
        <v>9</v>
      </c>
      <c r="H41" s="64">
        <v>6</v>
      </c>
      <c r="I41" s="64">
        <v>5</v>
      </c>
      <c r="J41" s="65">
        <v>0</v>
      </c>
    </row>
    <row r="42" spans="2:10" x14ac:dyDescent="0.3">
      <c r="B42" t="s">
        <v>4</v>
      </c>
      <c r="C42" t="s">
        <v>201</v>
      </c>
      <c r="D42" t="s">
        <v>202</v>
      </c>
      <c r="E42" s="63">
        <v>57</v>
      </c>
      <c r="F42" s="64">
        <v>50</v>
      </c>
      <c r="G42" s="64">
        <v>57</v>
      </c>
      <c r="H42" s="64">
        <v>41</v>
      </c>
      <c r="I42" s="64">
        <v>23</v>
      </c>
      <c r="J42" s="65">
        <v>12</v>
      </c>
    </row>
    <row r="43" spans="2:10" x14ac:dyDescent="0.3">
      <c r="B43" t="s">
        <v>4</v>
      </c>
      <c r="C43" t="s">
        <v>203</v>
      </c>
      <c r="D43" t="s">
        <v>204</v>
      </c>
      <c r="E43" s="63">
        <v>92</v>
      </c>
      <c r="F43" s="64">
        <v>71</v>
      </c>
      <c r="G43" s="64">
        <v>54</v>
      </c>
      <c r="H43" s="64">
        <v>164</v>
      </c>
      <c r="I43" s="64">
        <v>168</v>
      </c>
      <c r="J43" s="65">
        <v>120</v>
      </c>
    </row>
    <row r="44" spans="2:10" x14ac:dyDescent="0.3">
      <c r="B44" t="s">
        <v>4</v>
      </c>
      <c r="C44" t="s">
        <v>207</v>
      </c>
      <c r="D44" t="s">
        <v>208</v>
      </c>
      <c r="E44" s="63">
        <v>64</v>
      </c>
      <c r="F44" s="64">
        <v>55</v>
      </c>
      <c r="G44" s="64">
        <v>56</v>
      </c>
      <c r="H44" s="64">
        <v>86</v>
      </c>
      <c r="I44" s="64">
        <v>83</v>
      </c>
      <c r="J44" s="65">
        <v>142</v>
      </c>
    </row>
    <row r="45" spans="2:10" x14ac:dyDescent="0.3">
      <c r="B45" t="s">
        <v>4</v>
      </c>
      <c r="C45" t="s">
        <v>215</v>
      </c>
      <c r="D45" t="s">
        <v>216</v>
      </c>
      <c r="E45" s="63">
        <v>5</v>
      </c>
      <c r="F45" s="64">
        <v>1</v>
      </c>
      <c r="G45" s="64">
        <v>2</v>
      </c>
      <c r="H45" s="64">
        <v>0</v>
      </c>
      <c r="I45" s="64">
        <v>0</v>
      </c>
      <c r="J45" s="65">
        <v>0</v>
      </c>
    </row>
    <row r="46" spans="2:10" x14ac:dyDescent="0.3">
      <c r="B46" t="s">
        <v>4</v>
      </c>
      <c r="C46" t="s">
        <v>219</v>
      </c>
      <c r="D46" t="s">
        <v>220</v>
      </c>
      <c r="E46" s="63">
        <v>220</v>
      </c>
      <c r="F46" s="64">
        <v>251</v>
      </c>
      <c r="G46" s="64">
        <v>246</v>
      </c>
      <c r="H46" s="64">
        <v>298</v>
      </c>
      <c r="I46" s="64">
        <v>271</v>
      </c>
      <c r="J46" s="65">
        <v>280</v>
      </c>
    </row>
    <row r="47" spans="2:10" x14ac:dyDescent="0.3">
      <c r="B47" t="s">
        <v>4</v>
      </c>
      <c r="C47" t="s">
        <v>221</v>
      </c>
      <c r="D47" t="s">
        <v>222</v>
      </c>
      <c r="E47" s="63">
        <v>50</v>
      </c>
      <c r="F47" s="64">
        <v>63</v>
      </c>
      <c r="G47" s="64">
        <v>65</v>
      </c>
      <c r="H47" s="64">
        <v>41</v>
      </c>
      <c r="I47" s="64">
        <v>78</v>
      </c>
      <c r="J47" s="65">
        <v>32</v>
      </c>
    </row>
    <row r="48" spans="2:10" x14ac:dyDescent="0.3">
      <c r="B48" t="s">
        <v>4</v>
      </c>
      <c r="C48" t="s">
        <v>223</v>
      </c>
      <c r="D48" t="s">
        <v>224</v>
      </c>
      <c r="E48" s="63">
        <v>2</v>
      </c>
      <c r="F48" s="64">
        <v>4</v>
      </c>
      <c r="G48" s="64">
        <v>7</v>
      </c>
      <c r="H48" s="64">
        <v>3</v>
      </c>
      <c r="I48" s="64">
        <v>4</v>
      </c>
      <c r="J48" s="65">
        <v>1</v>
      </c>
    </row>
    <row r="49" spans="2:12" x14ac:dyDescent="0.3">
      <c r="B49" t="s">
        <v>4</v>
      </c>
      <c r="C49" t="s">
        <v>231</v>
      </c>
      <c r="D49" t="s">
        <v>232</v>
      </c>
      <c r="E49" s="63">
        <v>51</v>
      </c>
      <c r="F49" s="64">
        <v>49</v>
      </c>
      <c r="G49" s="64">
        <v>24</v>
      </c>
      <c r="H49" s="64">
        <v>14</v>
      </c>
      <c r="I49" s="64">
        <v>36</v>
      </c>
      <c r="J49" s="65">
        <v>68</v>
      </c>
    </row>
    <row r="50" spans="2:12" x14ac:dyDescent="0.3">
      <c r="B50" t="s">
        <v>233</v>
      </c>
      <c r="C50" t="s">
        <v>234</v>
      </c>
      <c r="D50" t="s">
        <v>235</v>
      </c>
      <c r="E50" s="63">
        <v>319</v>
      </c>
      <c r="F50" s="64">
        <v>533</v>
      </c>
      <c r="G50" s="64">
        <v>290</v>
      </c>
      <c r="H50" s="64">
        <v>619</v>
      </c>
      <c r="I50" s="64">
        <v>1054</v>
      </c>
      <c r="J50" s="65">
        <v>906</v>
      </c>
    </row>
    <row r="51" spans="2:12" ht="15" thickBot="1" x14ac:dyDescent="0.35">
      <c r="B51" t="s">
        <v>233</v>
      </c>
      <c r="C51" t="s">
        <v>236</v>
      </c>
      <c r="D51" t="s">
        <v>237</v>
      </c>
      <c r="E51" s="66">
        <v>65</v>
      </c>
      <c r="F51" s="67">
        <v>189</v>
      </c>
      <c r="G51" s="67">
        <v>181</v>
      </c>
      <c r="H51" s="67">
        <v>184</v>
      </c>
      <c r="I51" s="67">
        <v>247</v>
      </c>
      <c r="J51" s="68">
        <v>330</v>
      </c>
    </row>
    <row r="52" spans="2:12" x14ac:dyDescent="0.3">
      <c r="C52" s="30"/>
      <c r="D52" s="29"/>
      <c r="E52" s="31"/>
    </row>
    <row r="53" spans="2:12" ht="15" thickBot="1" x14ac:dyDescent="0.35">
      <c r="C53" s="30"/>
      <c r="D53" s="29"/>
      <c r="E53" s="31"/>
    </row>
    <row r="54" spans="2:12" ht="15" thickBot="1" x14ac:dyDescent="0.35">
      <c r="C54" s="30"/>
      <c r="D54" s="29"/>
      <c r="E54" s="31"/>
      <c r="I54" s="54" t="s">
        <v>263</v>
      </c>
      <c r="J54" s="55" t="s">
        <v>264</v>
      </c>
    </row>
    <row r="55" spans="2:12" x14ac:dyDescent="0.3">
      <c r="C55" s="30"/>
      <c r="D55" s="29"/>
      <c r="E55" s="31"/>
      <c r="F55" s="115" t="s">
        <v>8</v>
      </c>
      <c r="G55" s="56"/>
      <c r="H55" s="116"/>
      <c r="I55" s="117">
        <f>SUM(I5:I16)</f>
        <v>1117</v>
      </c>
      <c r="J55" s="118">
        <f>SUM(J5:J16)</f>
        <v>511</v>
      </c>
    </row>
    <row r="56" spans="2:12" x14ac:dyDescent="0.3">
      <c r="C56" s="30"/>
      <c r="D56" s="29"/>
      <c r="E56" s="31"/>
      <c r="F56" s="119" t="s">
        <v>130</v>
      </c>
      <c r="G56" s="57"/>
      <c r="H56" s="120"/>
      <c r="I56" s="121">
        <f>SUM(I17:I37)</f>
        <v>2333</v>
      </c>
      <c r="J56" s="122">
        <f>SUM(J17:J37)</f>
        <v>2376</v>
      </c>
    </row>
    <row r="57" spans="2:12" x14ac:dyDescent="0.3">
      <c r="F57" s="119" t="s">
        <v>4</v>
      </c>
      <c r="G57" s="57"/>
      <c r="H57" s="120"/>
      <c r="I57" s="121">
        <f>SUM(I38:I49)</f>
        <v>775</v>
      </c>
      <c r="J57" s="121">
        <f>SUM(J38:J49)</f>
        <v>805</v>
      </c>
    </row>
    <row r="58" spans="2:12" ht="15" thickBot="1" x14ac:dyDescent="0.35">
      <c r="F58" s="119" t="s">
        <v>233</v>
      </c>
      <c r="G58" s="57"/>
      <c r="H58" s="120"/>
      <c r="I58" s="121">
        <f>SUM(I50:I51)</f>
        <v>1301</v>
      </c>
      <c r="J58" s="121">
        <f>SUM(J50:J51)</f>
        <v>1236</v>
      </c>
    </row>
    <row r="59" spans="2:12" ht="15" thickBot="1" x14ac:dyDescent="0.35">
      <c r="F59" s="123" t="s">
        <v>302</v>
      </c>
      <c r="G59" s="58"/>
      <c r="H59" s="124"/>
      <c r="I59" s="125">
        <f>SUM(I5:I51)</f>
        <v>5526</v>
      </c>
      <c r="J59" s="126">
        <f>SUM(J5:J51)</f>
        <v>4928</v>
      </c>
      <c r="K59">
        <v>174206</v>
      </c>
      <c r="L59" s="128">
        <f>J59/K59</f>
        <v>2.8288348277326843E-2</v>
      </c>
    </row>
    <row r="60" spans="2:12" ht="15" thickBot="1" x14ac:dyDescent="0.35">
      <c r="I60" s="125">
        <v>192761</v>
      </c>
    </row>
    <row r="61" spans="2:12" x14ac:dyDescent="0.3">
      <c r="I61" s="128">
        <f>I59/I60</f>
        <v>2.8667624675115817E-2</v>
      </c>
    </row>
  </sheetData>
  <sheetProtection algorithmName="SHA-512" hashValue="DsYUpD6LMrwlGeolfomNDOmi5JUo1Pl8m0/dLi+5cq1b8eg5UEvYE85MgfotIiljw+G2phrtwNDIT1uqgj2odA==" saltValue="1JVuBIq18O33gp8z5mAB+Q==" spinCount="100000" sheet="1" objects="1" scenario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/>
  </sheetViews>
  <sheetFormatPr defaultRowHeight="14.4" x14ac:dyDescent="0.3"/>
  <cols>
    <col min="4" max="4" width="48.5546875" bestFit="1" customWidth="1"/>
  </cols>
  <sheetData>
    <row r="1" spans="1:10" x14ac:dyDescent="0.3">
      <c r="A1" s="112" t="s">
        <v>253</v>
      </c>
      <c r="B1" s="32"/>
      <c r="C1" s="32"/>
      <c r="D1" s="32"/>
      <c r="E1" s="32"/>
      <c r="F1" s="32"/>
      <c r="G1" s="32"/>
      <c r="H1" s="32"/>
      <c r="I1" s="32"/>
      <c r="J1" s="32"/>
    </row>
    <row r="3" spans="1:10" ht="15" thickBot="1" x14ac:dyDescent="0.35">
      <c r="A3" s="32"/>
      <c r="B3" s="112" t="s">
        <v>7</v>
      </c>
      <c r="C3" s="113" t="s">
        <v>245</v>
      </c>
      <c r="D3" s="113" t="s">
        <v>247</v>
      </c>
      <c r="E3" s="32"/>
      <c r="F3" s="114" t="s">
        <v>252</v>
      </c>
      <c r="G3" s="32"/>
      <c r="H3" s="32"/>
      <c r="I3" s="32"/>
      <c r="J3" s="32"/>
    </row>
    <row r="4" spans="1:10" ht="15" thickBot="1" x14ac:dyDescent="0.35">
      <c r="A4" s="32"/>
      <c r="B4" s="32"/>
      <c r="C4" s="32"/>
      <c r="D4" s="32"/>
      <c r="E4" s="50" t="s">
        <v>259</v>
      </c>
      <c r="F4" s="49" t="s">
        <v>260</v>
      </c>
      <c r="G4" s="48" t="s">
        <v>261</v>
      </c>
      <c r="H4" s="48" t="s">
        <v>262</v>
      </c>
      <c r="I4" s="51" t="s">
        <v>263</v>
      </c>
      <c r="J4" s="51" t="s">
        <v>264</v>
      </c>
    </row>
    <row r="5" spans="1:10" x14ac:dyDescent="0.3">
      <c r="A5" s="32"/>
      <c r="B5" t="s">
        <v>8</v>
      </c>
      <c r="C5" t="s">
        <v>11</v>
      </c>
      <c r="D5" t="s">
        <v>12</v>
      </c>
      <c r="E5" s="63">
        <v>2408</v>
      </c>
      <c r="F5" s="64">
        <v>3013</v>
      </c>
      <c r="G5" s="64">
        <v>3312</v>
      </c>
      <c r="H5" s="64">
        <v>3410</v>
      </c>
      <c r="I5" s="64">
        <v>3195</v>
      </c>
      <c r="J5" s="65">
        <v>2846</v>
      </c>
    </row>
    <row r="6" spans="1:10" x14ac:dyDescent="0.3">
      <c r="A6" s="32"/>
      <c r="B6" t="s">
        <v>8</v>
      </c>
      <c r="C6" t="s">
        <v>19</v>
      </c>
      <c r="D6" t="s">
        <v>20</v>
      </c>
      <c r="E6" s="63">
        <v>5027</v>
      </c>
      <c r="F6" s="64">
        <v>5592</v>
      </c>
      <c r="G6" s="64">
        <v>5958</v>
      </c>
      <c r="H6" s="64">
        <v>5773</v>
      </c>
      <c r="I6" s="64">
        <v>5575</v>
      </c>
      <c r="J6" s="65">
        <v>5108</v>
      </c>
    </row>
    <row r="7" spans="1:10" x14ac:dyDescent="0.3">
      <c r="B7" t="s">
        <v>8</v>
      </c>
      <c r="C7" t="s">
        <v>31</v>
      </c>
      <c r="D7" t="s">
        <v>32</v>
      </c>
      <c r="E7" s="63">
        <v>3193</v>
      </c>
      <c r="F7" s="64">
        <v>3621</v>
      </c>
      <c r="G7" s="64">
        <v>3701</v>
      </c>
      <c r="H7" s="64">
        <v>3792</v>
      </c>
      <c r="I7" s="64">
        <v>3846</v>
      </c>
      <c r="J7" s="65">
        <v>3013</v>
      </c>
    </row>
    <row r="8" spans="1:10" x14ac:dyDescent="0.3">
      <c r="B8" t="s">
        <v>8</v>
      </c>
      <c r="C8" t="s">
        <v>43</v>
      </c>
      <c r="D8" t="s">
        <v>44</v>
      </c>
      <c r="E8" s="63">
        <v>483</v>
      </c>
      <c r="F8" s="64">
        <v>462</v>
      </c>
      <c r="G8" s="64">
        <v>475</v>
      </c>
      <c r="H8" s="64">
        <v>439</v>
      </c>
      <c r="I8" s="64">
        <v>393</v>
      </c>
      <c r="J8" s="65">
        <v>247</v>
      </c>
    </row>
    <row r="9" spans="1:10" x14ac:dyDescent="0.3">
      <c r="B9" t="s">
        <v>8</v>
      </c>
      <c r="C9" t="s">
        <v>53</v>
      </c>
      <c r="D9" t="s">
        <v>54</v>
      </c>
      <c r="E9" s="63">
        <v>2949</v>
      </c>
      <c r="F9" s="64">
        <v>3595</v>
      </c>
      <c r="G9" s="64">
        <v>3612</v>
      </c>
      <c r="H9" s="64">
        <v>3623</v>
      </c>
      <c r="I9" s="64">
        <v>3654</v>
      </c>
      <c r="J9" s="65">
        <v>1652</v>
      </c>
    </row>
    <row r="10" spans="1:10" x14ac:dyDescent="0.3">
      <c r="B10" t="s">
        <v>8</v>
      </c>
      <c r="C10" t="s">
        <v>63</v>
      </c>
      <c r="D10" t="s">
        <v>64</v>
      </c>
      <c r="E10" s="63">
        <v>3325</v>
      </c>
      <c r="F10" s="64">
        <v>3334</v>
      </c>
      <c r="G10" s="64">
        <v>4013</v>
      </c>
      <c r="H10" s="64">
        <v>4228</v>
      </c>
      <c r="I10" s="64">
        <v>4226</v>
      </c>
      <c r="J10" s="65">
        <v>3177</v>
      </c>
    </row>
    <row r="11" spans="1:10" x14ac:dyDescent="0.3">
      <c r="B11" t="s">
        <v>8</v>
      </c>
      <c r="C11" t="s">
        <v>77</v>
      </c>
      <c r="D11" t="s">
        <v>78</v>
      </c>
      <c r="E11" s="63">
        <v>3619</v>
      </c>
      <c r="F11" s="64">
        <v>3634</v>
      </c>
      <c r="G11" s="64">
        <v>3488</v>
      </c>
      <c r="H11" s="64">
        <v>3554</v>
      </c>
      <c r="I11" s="64">
        <v>3696</v>
      </c>
      <c r="J11" s="65">
        <v>3770</v>
      </c>
    </row>
    <row r="12" spans="1:10" x14ac:dyDescent="0.3">
      <c r="B12" t="s">
        <v>8</v>
      </c>
      <c r="C12" t="s">
        <v>97</v>
      </c>
      <c r="D12" t="s">
        <v>98</v>
      </c>
      <c r="E12" s="63">
        <v>2783</v>
      </c>
      <c r="F12" s="64">
        <v>2626</v>
      </c>
      <c r="G12" s="64">
        <v>2891</v>
      </c>
      <c r="H12" s="64">
        <v>2954</v>
      </c>
      <c r="I12" s="64">
        <v>2961</v>
      </c>
      <c r="J12" s="65">
        <v>1824</v>
      </c>
    </row>
    <row r="13" spans="1:10" x14ac:dyDescent="0.3">
      <c r="B13" t="s">
        <v>8</v>
      </c>
      <c r="C13" t="s">
        <v>265</v>
      </c>
      <c r="D13" t="s">
        <v>266</v>
      </c>
      <c r="E13" s="63" t="s">
        <v>107</v>
      </c>
      <c r="F13" s="64" t="s">
        <v>107</v>
      </c>
      <c r="G13" s="64" t="s">
        <v>107</v>
      </c>
      <c r="H13" s="64" t="s">
        <v>107</v>
      </c>
      <c r="I13" s="64">
        <v>250</v>
      </c>
      <c r="J13" s="65">
        <v>1051</v>
      </c>
    </row>
    <row r="14" spans="1:10" x14ac:dyDescent="0.3">
      <c r="B14" t="s">
        <v>8</v>
      </c>
      <c r="C14" t="s">
        <v>273</v>
      </c>
      <c r="D14" t="s">
        <v>274</v>
      </c>
      <c r="E14" s="63" t="s">
        <v>107</v>
      </c>
      <c r="F14" s="64" t="s">
        <v>107</v>
      </c>
      <c r="G14" s="64" t="s">
        <v>107</v>
      </c>
      <c r="H14" s="64" t="s">
        <v>107</v>
      </c>
      <c r="I14" s="64" t="s">
        <v>107</v>
      </c>
      <c r="J14" s="65">
        <v>108</v>
      </c>
    </row>
    <row r="15" spans="1:10" x14ac:dyDescent="0.3">
      <c r="B15" t="s">
        <v>8</v>
      </c>
      <c r="C15" t="s">
        <v>275</v>
      </c>
      <c r="D15" t="s">
        <v>276</v>
      </c>
      <c r="E15" s="63" t="s">
        <v>107</v>
      </c>
      <c r="F15" s="64" t="s">
        <v>107</v>
      </c>
      <c r="G15" s="64" t="s">
        <v>107</v>
      </c>
      <c r="H15" s="64" t="s">
        <v>107</v>
      </c>
      <c r="I15" s="64" t="s">
        <v>107</v>
      </c>
      <c r="J15" s="65">
        <v>301</v>
      </c>
    </row>
    <row r="16" spans="1:10" x14ac:dyDescent="0.3">
      <c r="B16" t="s">
        <v>8</v>
      </c>
      <c r="C16" t="s">
        <v>285</v>
      </c>
      <c r="D16" t="s">
        <v>286</v>
      </c>
      <c r="E16" s="63" t="s">
        <v>107</v>
      </c>
      <c r="F16" s="64" t="s">
        <v>107</v>
      </c>
      <c r="G16" s="64" t="s">
        <v>107</v>
      </c>
      <c r="H16" s="64" t="s">
        <v>107</v>
      </c>
      <c r="I16" s="64" t="s">
        <v>107</v>
      </c>
      <c r="J16" s="65">
        <v>490</v>
      </c>
    </row>
    <row r="17" spans="2:10" x14ac:dyDescent="0.3">
      <c r="B17" t="s">
        <v>130</v>
      </c>
      <c r="C17" t="s">
        <v>135</v>
      </c>
      <c r="D17" t="s">
        <v>136</v>
      </c>
      <c r="E17" s="63">
        <v>1663</v>
      </c>
      <c r="F17" s="64">
        <v>1356</v>
      </c>
      <c r="G17" s="64">
        <v>1492</v>
      </c>
      <c r="H17" s="64">
        <v>1478</v>
      </c>
      <c r="I17" s="64">
        <v>1563</v>
      </c>
      <c r="J17" s="65">
        <v>307</v>
      </c>
    </row>
    <row r="18" spans="2:10" x14ac:dyDescent="0.3">
      <c r="B18" t="s">
        <v>130</v>
      </c>
      <c r="C18" t="s">
        <v>139</v>
      </c>
      <c r="D18" t="s">
        <v>140</v>
      </c>
      <c r="E18" s="63">
        <v>5239</v>
      </c>
      <c r="F18" s="64">
        <v>5960</v>
      </c>
      <c r="G18" s="64">
        <v>4875</v>
      </c>
      <c r="H18" s="64">
        <v>5193</v>
      </c>
      <c r="I18" s="64">
        <v>5276</v>
      </c>
      <c r="J18" s="65">
        <v>5019</v>
      </c>
    </row>
    <row r="19" spans="2:10" x14ac:dyDescent="0.3">
      <c r="B19" t="s">
        <v>130</v>
      </c>
      <c r="C19" t="s">
        <v>141</v>
      </c>
      <c r="D19" t="s">
        <v>287</v>
      </c>
      <c r="E19" s="63">
        <v>3030</v>
      </c>
      <c r="F19" s="64">
        <v>2989</v>
      </c>
      <c r="G19" s="64">
        <v>2633</v>
      </c>
      <c r="H19" s="64">
        <v>2788</v>
      </c>
      <c r="I19" s="64">
        <v>3269</v>
      </c>
      <c r="J19" s="65">
        <v>3328</v>
      </c>
    </row>
    <row r="20" spans="2:10" x14ac:dyDescent="0.3">
      <c r="B20" t="s">
        <v>130</v>
      </c>
      <c r="C20" t="s">
        <v>142</v>
      </c>
      <c r="D20" t="s">
        <v>288</v>
      </c>
      <c r="E20" s="63">
        <v>2802</v>
      </c>
      <c r="F20" s="64">
        <v>3275</v>
      </c>
      <c r="G20" s="64">
        <v>2696</v>
      </c>
      <c r="H20" s="64">
        <v>2905</v>
      </c>
      <c r="I20" s="64">
        <v>3033</v>
      </c>
      <c r="J20" s="65">
        <v>239</v>
      </c>
    </row>
    <row r="21" spans="2:10" x14ac:dyDescent="0.3">
      <c r="B21" t="s">
        <v>130</v>
      </c>
      <c r="C21" t="s">
        <v>143</v>
      </c>
      <c r="D21" t="s">
        <v>144</v>
      </c>
      <c r="E21" s="63">
        <v>2078</v>
      </c>
      <c r="F21" s="64">
        <v>3026</v>
      </c>
      <c r="G21" s="64">
        <v>2664</v>
      </c>
      <c r="H21" s="64">
        <v>3205</v>
      </c>
      <c r="I21" s="64">
        <v>3115</v>
      </c>
      <c r="J21" s="65">
        <v>2875</v>
      </c>
    </row>
    <row r="22" spans="2:10" x14ac:dyDescent="0.3">
      <c r="B22" t="s">
        <v>130</v>
      </c>
      <c r="C22" t="s">
        <v>145</v>
      </c>
      <c r="D22" t="s">
        <v>146</v>
      </c>
      <c r="E22" s="63">
        <v>10716</v>
      </c>
      <c r="F22" s="64">
        <v>10647</v>
      </c>
      <c r="G22" s="64">
        <v>8345</v>
      </c>
      <c r="H22" s="64">
        <v>8644</v>
      </c>
      <c r="I22" s="64">
        <v>8660</v>
      </c>
      <c r="J22" s="65">
        <v>10001</v>
      </c>
    </row>
    <row r="23" spans="2:10" x14ac:dyDescent="0.3">
      <c r="B23" t="s">
        <v>130</v>
      </c>
      <c r="C23" t="s">
        <v>147</v>
      </c>
      <c r="D23" t="s">
        <v>148</v>
      </c>
      <c r="E23" s="63">
        <v>2257</v>
      </c>
      <c r="F23" s="64">
        <v>2693</v>
      </c>
      <c r="G23" s="64">
        <v>2327</v>
      </c>
      <c r="H23" s="64">
        <v>2738</v>
      </c>
      <c r="I23" s="64">
        <v>2324</v>
      </c>
      <c r="J23" s="65">
        <v>2157</v>
      </c>
    </row>
    <row r="24" spans="2:10" x14ac:dyDescent="0.3">
      <c r="B24" t="s">
        <v>130</v>
      </c>
      <c r="C24" t="s">
        <v>151</v>
      </c>
      <c r="D24" t="s">
        <v>152</v>
      </c>
      <c r="E24" s="63">
        <v>4112</v>
      </c>
      <c r="F24" s="64">
        <v>4901</v>
      </c>
      <c r="G24" s="64">
        <v>4096</v>
      </c>
      <c r="H24" s="64">
        <v>4540</v>
      </c>
      <c r="I24" s="64">
        <v>4449</v>
      </c>
      <c r="J24" s="65">
        <v>4508</v>
      </c>
    </row>
    <row r="25" spans="2:10" x14ac:dyDescent="0.3">
      <c r="B25" t="s">
        <v>130</v>
      </c>
      <c r="C25" t="s">
        <v>153</v>
      </c>
      <c r="D25" t="s">
        <v>154</v>
      </c>
      <c r="E25" s="63">
        <v>1490</v>
      </c>
      <c r="F25" s="64">
        <v>1118</v>
      </c>
      <c r="G25" s="64">
        <v>1401</v>
      </c>
      <c r="H25" s="64">
        <v>1177</v>
      </c>
      <c r="I25" s="64">
        <v>929</v>
      </c>
      <c r="J25" s="65">
        <v>577</v>
      </c>
    </row>
    <row r="26" spans="2:10" x14ac:dyDescent="0.3">
      <c r="B26" t="s">
        <v>130</v>
      </c>
      <c r="C26" t="s">
        <v>155</v>
      </c>
      <c r="D26" t="s">
        <v>156</v>
      </c>
      <c r="E26" s="63">
        <v>1291</v>
      </c>
      <c r="F26" s="64">
        <v>1311</v>
      </c>
      <c r="G26" s="64">
        <v>1422</v>
      </c>
      <c r="H26" s="64">
        <v>1392</v>
      </c>
      <c r="I26" s="64">
        <v>1386</v>
      </c>
      <c r="J26" s="65">
        <v>1354</v>
      </c>
    </row>
    <row r="27" spans="2:10" x14ac:dyDescent="0.3">
      <c r="B27" t="s">
        <v>130</v>
      </c>
      <c r="C27" t="s">
        <v>159</v>
      </c>
      <c r="D27" t="s">
        <v>160</v>
      </c>
      <c r="E27" s="63">
        <v>1818</v>
      </c>
      <c r="F27" s="64">
        <v>2072</v>
      </c>
      <c r="G27" s="64">
        <v>1752</v>
      </c>
      <c r="H27" s="64">
        <v>2042</v>
      </c>
      <c r="I27" s="64">
        <v>2108</v>
      </c>
      <c r="J27" s="65">
        <v>2042</v>
      </c>
    </row>
    <row r="28" spans="2:10" x14ac:dyDescent="0.3">
      <c r="B28" t="s">
        <v>130</v>
      </c>
      <c r="C28" t="s">
        <v>161</v>
      </c>
      <c r="D28" t="s">
        <v>162</v>
      </c>
      <c r="E28" s="63">
        <v>363</v>
      </c>
      <c r="F28" s="64">
        <v>349</v>
      </c>
      <c r="G28" s="64">
        <v>293</v>
      </c>
      <c r="H28" s="64">
        <v>347</v>
      </c>
      <c r="I28" s="64">
        <v>349</v>
      </c>
      <c r="J28" s="65">
        <v>377</v>
      </c>
    </row>
    <row r="29" spans="2:10" x14ac:dyDescent="0.3">
      <c r="B29" t="s">
        <v>130</v>
      </c>
      <c r="C29" t="s">
        <v>163</v>
      </c>
      <c r="D29" t="s">
        <v>164</v>
      </c>
      <c r="E29" s="63">
        <v>10099</v>
      </c>
      <c r="F29" s="64">
        <v>9236</v>
      </c>
      <c r="G29" s="64">
        <v>8074</v>
      </c>
      <c r="H29" s="64">
        <v>8667</v>
      </c>
      <c r="I29" s="64">
        <v>9243</v>
      </c>
      <c r="J29" s="65">
        <v>9120</v>
      </c>
    </row>
    <row r="30" spans="2:10" x14ac:dyDescent="0.3">
      <c r="B30" t="s">
        <v>130</v>
      </c>
      <c r="C30" t="s">
        <v>165</v>
      </c>
      <c r="D30" t="s">
        <v>166</v>
      </c>
      <c r="E30" s="63">
        <v>2165</v>
      </c>
      <c r="F30" s="64">
        <v>1953</v>
      </c>
      <c r="G30" s="64">
        <v>1628</v>
      </c>
      <c r="H30" s="64">
        <v>1390</v>
      </c>
      <c r="I30" s="64">
        <v>2748</v>
      </c>
      <c r="J30" s="65">
        <v>964</v>
      </c>
    </row>
    <row r="31" spans="2:10" x14ac:dyDescent="0.3">
      <c r="B31" t="s">
        <v>130</v>
      </c>
      <c r="C31" t="s">
        <v>169</v>
      </c>
      <c r="D31" t="s">
        <v>170</v>
      </c>
      <c r="E31" s="63">
        <v>5121</v>
      </c>
      <c r="F31" s="64">
        <v>5447</v>
      </c>
      <c r="G31" s="64">
        <v>4882</v>
      </c>
      <c r="H31" s="64">
        <v>6269</v>
      </c>
      <c r="I31" s="64">
        <v>6631</v>
      </c>
      <c r="J31" s="65">
        <v>7229</v>
      </c>
    </row>
    <row r="32" spans="2:10" x14ac:dyDescent="0.3">
      <c r="B32" t="s">
        <v>130</v>
      </c>
      <c r="C32" t="s">
        <v>171</v>
      </c>
      <c r="D32" t="s">
        <v>172</v>
      </c>
      <c r="E32" s="63">
        <v>11837</v>
      </c>
      <c r="F32" s="64">
        <v>17156</v>
      </c>
      <c r="G32" s="64">
        <v>15771</v>
      </c>
      <c r="H32" s="64">
        <v>16455</v>
      </c>
      <c r="I32" s="64">
        <v>22202</v>
      </c>
      <c r="J32" s="65">
        <v>19874</v>
      </c>
    </row>
    <row r="33" spans="2:10" x14ac:dyDescent="0.3">
      <c r="B33" t="s">
        <v>130</v>
      </c>
      <c r="C33" t="s">
        <v>173</v>
      </c>
      <c r="D33" t="s">
        <v>174</v>
      </c>
      <c r="E33" s="63">
        <v>6539</v>
      </c>
      <c r="F33" s="64">
        <v>6532</v>
      </c>
      <c r="G33" s="64">
        <v>6704</v>
      </c>
      <c r="H33" s="64">
        <v>6266</v>
      </c>
      <c r="I33" s="64">
        <v>6681</v>
      </c>
      <c r="J33" s="65">
        <v>6465</v>
      </c>
    </row>
    <row r="34" spans="2:10" x14ac:dyDescent="0.3">
      <c r="B34" t="s">
        <v>130</v>
      </c>
      <c r="C34" t="s">
        <v>179</v>
      </c>
      <c r="D34" t="s">
        <v>180</v>
      </c>
      <c r="E34" s="63">
        <v>12223</v>
      </c>
      <c r="F34" s="64">
        <v>12804</v>
      </c>
      <c r="G34" s="64">
        <v>9764</v>
      </c>
      <c r="H34" s="64">
        <v>12326</v>
      </c>
      <c r="I34" s="64">
        <v>12165</v>
      </c>
      <c r="J34" s="65">
        <v>12026</v>
      </c>
    </row>
    <row r="35" spans="2:10" x14ac:dyDescent="0.3">
      <c r="B35" t="s">
        <v>130</v>
      </c>
      <c r="C35" t="s">
        <v>181</v>
      </c>
      <c r="D35" t="s">
        <v>182</v>
      </c>
      <c r="E35" s="63">
        <v>740</v>
      </c>
      <c r="F35" s="64">
        <v>664</v>
      </c>
      <c r="G35" s="64">
        <v>692</v>
      </c>
      <c r="H35" s="64">
        <v>648</v>
      </c>
      <c r="I35" s="64">
        <v>635</v>
      </c>
      <c r="J35" s="65">
        <v>530</v>
      </c>
    </row>
    <row r="36" spans="2:10" x14ac:dyDescent="0.3">
      <c r="B36" t="s">
        <v>130</v>
      </c>
      <c r="C36" t="s">
        <v>185</v>
      </c>
      <c r="D36" t="s">
        <v>186</v>
      </c>
      <c r="E36" s="63">
        <v>3356</v>
      </c>
      <c r="F36" s="64">
        <v>3219</v>
      </c>
      <c r="G36" s="64">
        <v>2927</v>
      </c>
      <c r="H36" s="64">
        <v>2810</v>
      </c>
      <c r="I36" s="64">
        <v>2744</v>
      </c>
      <c r="J36" s="65">
        <v>3032</v>
      </c>
    </row>
    <row r="37" spans="2:10" x14ac:dyDescent="0.3">
      <c r="B37" t="s">
        <v>130</v>
      </c>
      <c r="C37" t="s">
        <v>191</v>
      </c>
      <c r="D37" t="s">
        <v>192</v>
      </c>
      <c r="E37" s="63">
        <v>1324</v>
      </c>
      <c r="F37" s="64">
        <v>901</v>
      </c>
      <c r="G37" s="64">
        <v>925</v>
      </c>
      <c r="H37" s="64">
        <v>836</v>
      </c>
      <c r="I37" s="64">
        <v>729</v>
      </c>
      <c r="J37" s="65">
        <v>640</v>
      </c>
    </row>
    <row r="38" spans="2:10" x14ac:dyDescent="0.3">
      <c r="B38" t="s">
        <v>4</v>
      </c>
      <c r="C38" t="s">
        <v>193</v>
      </c>
      <c r="D38" t="s">
        <v>194</v>
      </c>
      <c r="E38" s="63">
        <v>4049</v>
      </c>
      <c r="F38" s="64">
        <v>4246</v>
      </c>
      <c r="G38" s="64">
        <v>4320</v>
      </c>
      <c r="H38" s="64">
        <v>4383</v>
      </c>
      <c r="I38" s="64">
        <v>4750</v>
      </c>
      <c r="J38" s="65">
        <v>4437</v>
      </c>
    </row>
    <row r="39" spans="2:10" x14ac:dyDescent="0.3">
      <c r="B39" t="s">
        <v>4</v>
      </c>
      <c r="C39" t="s">
        <v>195</v>
      </c>
      <c r="D39" t="s">
        <v>196</v>
      </c>
      <c r="E39" s="63">
        <v>764</v>
      </c>
      <c r="F39" s="64">
        <v>566</v>
      </c>
      <c r="G39" s="64">
        <v>718</v>
      </c>
      <c r="H39" s="64">
        <v>493</v>
      </c>
      <c r="I39" s="64">
        <v>0</v>
      </c>
      <c r="J39" s="65">
        <v>0</v>
      </c>
    </row>
    <row r="40" spans="2:10" x14ac:dyDescent="0.3">
      <c r="B40" t="s">
        <v>4</v>
      </c>
      <c r="C40" t="s">
        <v>197</v>
      </c>
      <c r="D40" t="s">
        <v>198</v>
      </c>
      <c r="E40" s="63">
        <v>14942</v>
      </c>
      <c r="F40" s="64">
        <v>14702</v>
      </c>
      <c r="G40" s="64">
        <v>15251</v>
      </c>
      <c r="H40" s="64">
        <v>15159</v>
      </c>
      <c r="I40" s="64">
        <v>15167</v>
      </c>
      <c r="J40" s="65">
        <v>14254</v>
      </c>
    </row>
    <row r="41" spans="2:10" x14ac:dyDescent="0.3">
      <c r="B41" t="s">
        <v>4</v>
      </c>
      <c r="C41" t="s">
        <v>199</v>
      </c>
      <c r="D41" t="s">
        <v>200</v>
      </c>
      <c r="E41" s="63">
        <v>1222</v>
      </c>
      <c r="F41" s="64">
        <v>1237</v>
      </c>
      <c r="G41" s="64">
        <v>1202</v>
      </c>
      <c r="H41" s="64">
        <v>1129</v>
      </c>
      <c r="I41" s="64">
        <v>1077</v>
      </c>
      <c r="J41" s="65">
        <v>591</v>
      </c>
    </row>
    <row r="42" spans="2:10" x14ac:dyDescent="0.3">
      <c r="B42" t="s">
        <v>4</v>
      </c>
      <c r="C42" t="s">
        <v>201</v>
      </c>
      <c r="D42" t="s">
        <v>202</v>
      </c>
      <c r="E42" s="63">
        <v>2315</v>
      </c>
      <c r="F42" s="64">
        <v>2187</v>
      </c>
      <c r="G42" s="64">
        <v>2405</v>
      </c>
      <c r="H42" s="64">
        <v>2041</v>
      </c>
      <c r="I42" s="64">
        <v>1545</v>
      </c>
      <c r="J42" s="65">
        <v>1271</v>
      </c>
    </row>
    <row r="43" spans="2:10" x14ac:dyDescent="0.3">
      <c r="B43" t="s">
        <v>4</v>
      </c>
      <c r="C43" t="s">
        <v>203</v>
      </c>
      <c r="D43" t="s">
        <v>204</v>
      </c>
      <c r="E43" s="63">
        <v>3428</v>
      </c>
      <c r="F43" s="64">
        <v>3337</v>
      </c>
      <c r="G43" s="64">
        <v>3036</v>
      </c>
      <c r="H43" s="64">
        <v>3461</v>
      </c>
      <c r="I43" s="64">
        <v>3534</v>
      </c>
      <c r="J43" s="65">
        <v>3254</v>
      </c>
    </row>
    <row r="44" spans="2:10" x14ac:dyDescent="0.3">
      <c r="B44" t="s">
        <v>4</v>
      </c>
      <c r="C44" t="s">
        <v>207</v>
      </c>
      <c r="D44" t="s">
        <v>208</v>
      </c>
      <c r="E44" s="63">
        <v>5030</v>
      </c>
      <c r="F44" s="64">
        <v>5033</v>
      </c>
      <c r="G44" s="64">
        <v>5064</v>
      </c>
      <c r="H44" s="64">
        <v>5246</v>
      </c>
      <c r="I44" s="64">
        <v>5301</v>
      </c>
      <c r="J44" s="65">
        <v>1319</v>
      </c>
    </row>
    <row r="45" spans="2:10" x14ac:dyDescent="0.3">
      <c r="B45" t="s">
        <v>4</v>
      </c>
      <c r="C45" t="s">
        <v>215</v>
      </c>
      <c r="D45" t="s">
        <v>216</v>
      </c>
      <c r="E45" s="63">
        <v>86</v>
      </c>
      <c r="F45" s="64">
        <v>76</v>
      </c>
      <c r="G45" s="64">
        <v>72</v>
      </c>
      <c r="H45" s="64">
        <v>31</v>
      </c>
      <c r="I45" s="64">
        <v>16</v>
      </c>
      <c r="J45" s="65">
        <v>10</v>
      </c>
    </row>
    <row r="46" spans="2:10" x14ac:dyDescent="0.3">
      <c r="B46" t="s">
        <v>4</v>
      </c>
      <c r="C46" t="s">
        <v>219</v>
      </c>
      <c r="D46" t="s">
        <v>220</v>
      </c>
      <c r="E46" s="63">
        <v>12040</v>
      </c>
      <c r="F46" s="64">
        <v>12608</v>
      </c>
      <c r="G46" s="64">
        <v>12833</v>
      </c>
      <c r="H46" s="64">
        <v>12805</v>
      </c>
      <c r="I46" s="64">
        <v>11680</v>
      </c>
      <c r="J46" s="65">
        <v>10817</v>
      </c>
    </row>
    <row r="47" spans="2:10" x14ac:dyDescent="0.3">
      <c r="B47" t="s">
        <v>4</v>
      </c>
      <c r="C47" t="s">
        <v>221</v>
      </c>
      <c r="D47" t="s">
        <v>222</v>
      </c>
      <c r="E47" s="63">
        <v>2425</v>
      </c>
      <c r="F47" s="64">
        <v>2578</v>
      </c>
      <c r="G47" s="64">
        <v>2435</v>
      </c>
      <c r="H47" s="64">
        <v>2381</v>
      </c>
      <c r="I47" s="64">
        <v>1988</v>
      </c>
      <c r="J47" s="65">
        <v>1709</v>
      </c>
    </row>
    <row r="48" spans="2:10" x14ac:dyDescent="0.3">
      <c r="B48" t="s">
        <v>4</v>
      </c>
      <c r="C48" t="s">
        <v>223</v>
      </c>
      <c r="D48" t="s">
        <v>224</v>
      </c>
      <c r="E48" s="63">
        <v>731</v>
      </c>
      <c r="F48" s="64">
        <v>749</v>
      </c>
      <c r="G48" s="64">
        <v>671</v>
      </c>
      <c r="H48" s="64">
        <v>578</v>
      </c>
      <c r="I48" s="64">
        <v>562</v>
      </c>
      <c r="J48" s="65">
        <v>550</v>
      </c>
    </row>
    <row r="49" spans="2:10" x14ac:dyDescent="0.3">
      <c r="B49" t="s">
        <v>4</v>
      </c>
      <c r="C49" t="s">
        <v>231</v>
      </c>
      <c r="D49" t="s">
        <v>232</v>
      </c>
      <c r="E49" s="63">
        <v>2053</v>
      </c>
      <c r="F49" s="64">
        <v>1895</v>
      </c>
      <c r="G49" s="64">
        <v>1852</v>
      </c>
      <c r="H49" s="64">
        <v>1715</v>
      </c>
      <c r="I49" s="64">
        <v>1720</v>
      </c>
      <c r="J49" s="65">
        <v>1830</v>
      </c>
    </row>
    <row r="50" spans="2:10" x14ac:dyDescent="0.3">
      <c r="B50" t="s">
        <v>233</v>
      </c>
      <c r="C50" t="s">
        <v>234</v>
      </c>
      <c r="D50" t="s">
        <v>235</v>
      </c>
      <c r="E50" s="63">
        <v>6793</v>
      </c>
      <c r="F50" s="64">
        <v>10040</v>
      </c>
      <c r="G50" s="64">
        <v>10825</v>
      </c>
      <c r="H50" s="64">
        <v>11600</v>
      </c>
      <c r="I50" s="64">
        <v>11381</v>
      </c>
      <c r="J50" s="65">
        <v>11498</v>
      </c>
    </row>
    <row r="51" spans="2:10" ht="15" thickBot="1" x14ac:dyDescent="0.35">
      <c r="B51" t="s">
        <v>233</v>
      </c>
      <c r="C51" t="s">
        <v>236</v>
      </c>
      <c r="D51" t="s">
        <v>237</v>
      </c>
      <c r="E51" s="66">
        <v>3038</v>
      </c>
      <c r="F51" s="67">
        <v>5319</v>
      </c>
      <c r="G51" s="67">
        <v>5512</v>
      </c>
      <c r="H51" s="67">
        <v>5450</v>
      </c>
      <c r="I51" s="67">
        <v>6005</v>
      </c>
      <c r="J51" s="68">
        <v>6415</v>
      </c>
    </row>
    <row r="52" spans="2:10" x14ac:dyDescent="0.3">
      <c r="C52" s="33"/>
      <c r="D52" s="32"/>
      <c r="E52" s="34"/>
    </row>
    <row r="53" spans="2:10" ht="15" thickBot="1" x14ac:dyDescent="0.35">
      <c r="C53" s="33"/>
      <c r="D53" s="32"/>
      <c r="E53" s="34"/>
    </row>
    <row r="54" spans="2:10" ht="15" thickBot="1" x14ac:dyDescent="0.35">
      <c r="C54" s="33"/>
      <c r="D54" s="32"/>
      <c r="E54" s="34"/>
      <c r="F54" s="32"/>
      <c r="G54" s="32"/>
      <c r="H54" s="32"/>
      <c r="I54" s="59" t="s">
        <v>263</v>
      </c>
      <c r="J54" s="60" t="s">
        <v>264</v>
      </c>
    </row>
    <row r="55" spans="2:10" x14ac:dyDescent="0.3">
      <c r="C55" s="33"/>
      <c r="D55" s="32"/>
      <c r="E55" s="34"/>
      <c r="F55" s="115" t="s">
        <v>8</v>
      </c>
      <c r="G55" s="116"/>
      <c r="H55" s="116"/>
      <c r="I55" s="117">
        <f>SUM(I5:I16)</f>
        <v>27796</v>
      </c>
      <c r="J55" s="118">
        <f>SUM(J5:J16)</f>
        <v>23587</v>
      </c>
    </row>
    <row r="56" spans="2:10" x14ac:dyDescent="0.3">
      <c r="F56" s="119" t="s">
        <v>130</v>
      </c>
      <c r="G56" s="120"/>
      <c r="H56" s="120"/>
      <c r="I56" s="121">
        <f>SUM(I17:I37)</f>
        <v>100239</v>
      </c>
      <c r="J56" s="122">
        <f>SUM(J17:J37)</f>
        <v>92664</v>
      </c>
    </row>
    <row r="57" spans="2:10" x14ac:dyDescent="0.3">
      <c r="F57" s="119" t="s">
        <v>4</v>
      </c>
      <c r="G57" s="120"/>
      <c r="H57" s="120"/>
      <c r="I57" s="121">
        <f>SUM(I38:I49)</f>
        <v>47340</v>
      </c>
      <c r="J57" s="121">
        <f>SUM(J38:J49)</f>
        <v>40042</v>
      </c>
    </row>
    <row r="58" spans="2:10" ht="15" thickBot="1" x14ac:dyDescent="0.35">
      <c r="F58" s="119" t="s">
        <v>233</v>
      </c>
      <c r="G58" s="120"/>
      <c r="H58" s="120"/>
      <c r="I58" s="127">
        <f>SUM(I50:I51)</f>
        <v>17386</v>
      </c>
      <c r="J58" s="127">
        <f>SUM(J50:J51)</f>
        <v>17913</v>
      </c>
    </row>
    <row r="59" spans="2:10" ht="15" thickBot="1" x14ac:dyDescent="0.35">
      <c r="F59" s="123" t="s">
        <v>302</v>
      </c>
      <c r="G59" s="124"/>
      <c r="H59" s="124"/>
      <c r="I59" s="125">
        <f>SUM(I5:I51)</f>
        <v>192761</v>
      </c>
      <c r="J59" s="126">
        <f>SUM(J5:J51)</f>
        <v>174206</v>
      </c>
    </row>
  </sheetData>
  <sheetProtection algorithmName="SHA-512" hashValue="BHG6Qcw94JxCCI45ic9XbFhfjAHkLTBh+cU6AfXvo0Crzj2qSvZDXx4o/K1lgYPNhH2jLeyNL1xXjVG6GOe7Yw==" saltValue="P0fsCnB2MviE3wYFDKnx7Q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APDocumentPublicationDate xmlns="db5b5153-05ec-487a-9888-1ff31c09d16b">2018-12-10T18:18:07+00:00</FAPDocumentPublicationDate>
    <TaxCatchAll xmlns="db5b5153-05ec-487a-9888-1ff31c09d16b">
      <Value>58</Value>
    </TaxCatchAll>
    <ob40ff6321ba420fa96f38dc03ce21fb xmlns="db5b5153-05ec-487a-9888-1ff31c09d16b">
      <Terms xmlns="http://schemas.microsoft.com/office/infopath/2007/PartnerControls"/>
    </ob40ff6321ba420fa96f38dc03ce21fb>
    <be6a83b906574d5086b4c6372a28473d xmlns="db5b5153-05ec-487a-9888-1ff31c09d16b">
      <Terms xmlns="http://schemas.microsoft.com/office/infopath/2007/PartnerControls"/>
    </be6a83b906574d5086b4c6372a28473d>
    <h72fde80bf934ca7b20aa055a3df6a49 xmlns="db5b5153-05ec-487a-9888-1ff31c09d16b">
      <Terms xmlns="http://schemas.microsoft.com/office/infopath/2007/PartnerControls"/>
    </h72fde80bf934ca7b20aa055a3df6a49>
    <b53b3ff776fb4b3a9352443f93e7bb0f xmlns="aa8c2dbd-1dc4-4513-ac4e-4ad2d8a708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UBO</TermName>
          <TermId xmlns="http://schemas.microsoft.com/office/infopath/2007/PartnerControls">4ada26b1-c88a-4687-b541-5dc71c5e6590</TermId>
        </TermInfo>
      </Terms>
    </b53b3ff776fb4b3a9352443f93e7bb0f>
    <o4b0cf31c90d4df285844f711f827df1 xmlns="db5b5153-05ec-487a-9888-1ff31c09d16b">
      <Terms xmlns="http://schemas.microsoft.com/office/infopath/2007/PartnerControls"/>
    </o4b0cf31c90d4df285844f711f827df1>
    <m3f84d21918f4b5aa49a2210f64763da xmlns="db5b5153-05ec-487a-9888-1ff31c09d16b">
      <Terms xmlns="http://schemas.microsoft.com/office/infopath/2007/PartnerControls"/>
    </m3f84d21918f4b5aa49a2210f64763da>
    <pf2bbfeb1fc945ebb26ba0f50c76b3ef xmlns="db5b5153-05ec-487a-9888-1ff31c09d16b">
      <Terms xmlns="http://schemas.microsoft.com/office/infopath/2007/PartnerControls"/>
    </pf2bbfeb1fc945ebb26ba0f50c76b3ef>
    <Root xmlns="aa8c2dbd-1dc4-4513-ac4e-4ad2d8a708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APDocument" ma:contentTypeID="0x010100533ECA756E03CD42A2D95BC433E92FDA0009A3CC7C3CB95647B763B9DBDC1FDCBD" ma:contentTypeVersion="34" ma:contentTypeDescription="" ma:contentTypeScope="" ma:versionID="c66a8676b380965ec9fe71a59e22c3c6">
  <xsd:schema xmlns:xsd="http://www.w3.org/2001/XMLSchema" xmlns:xs="http://www.w3.org/2001/XMLSchema" xmlns:p="http://schemas.microsoft.com/office/2006/metadata/properties" xmlns:ns2="db5b5153-05ec-487a-9888-1ff31c09d16b" xmlns:ns3="4f5f803d-650c-4184-a6ea-7bdc93ab674f" xmlns:ns4="aa8c2dbd-1dc4-4513-ac4e-4ad2d8a7082b" targetNamespace="http://schemas.microsoft.com/office/2006/metadata/properties" ma:root="true" ma:fieldsID="e7e0318f0f82f64c8eac83e5df5926f3" ns2:_="" ns3:_="" ns4:_="">
    <xsd:import namespace="db5b5153-05ec-487a-9888-1ff31c09d16b"/>
    <xsd:import namespace="4f5f803d-650c-4184-a6ea-7bdc93ab674f"/>
    <xsd:import namespace="aa8c2dbd-1dc4-4513-ac4e-4ad2d8a7082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h72fde80bf934ca7b20aa055a3df6a49" minOccurs="0"/>
                <xsd:element ref="ns2:FAPDocumentPublicationDate" minOccurs="0"/>
                <xsd:element ref="ns2:ob40ff6321ba420fa96f38dc03ce21fb" minOccurs="0"/>
                <xsd:element ref="ns2:m3f84d21918f4b5aa49a2210f64763da" minOccurs="0"/>
                <xsd:element ref="ns2:be6a83b906574d5086b4c6372a28473d" minOccurs="0"/>
                <xsd:element ref="ns2:o4b0cf31c90d4df285844f711f827df1" minOccurs="0"/>
                <xsd:element ref="ns2:pf2bbfeb1fc945ebb26ba0f50c76b3ef" minOccurs="0"/>
                <xsd:element ref="ns3:MediaServiceMetadata" minOccurs="0"/>
                <xsd:element ref="ns3:MediaServiceFastMetadata" minOccurs="0"/>
                <xsd:element ref="ns4:b53b3ff776fb4b3a9352443f93e7bb0f" minOccurs="0"/>
                <xsd:element ref="ns4:MediaServiceAutoTags" minOccurs="0"/>
                <xsd:element ref="ns4:MediaServiceOCR" minOccurs="0"/>
                <xsd:element ref="ns2:SharedWithUsers" minOccurs="0"/>
                <xsd:element ref="ns2:SharedWithDetails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Roo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b5153-05ec-487a-9888-1ff31c09d16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3092ed3b-7b06-4a47-bf54-93e01d352787}" ma:internalName="TaxCatchAll" ma:showField="CatchAllData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3092ed3b-7b06-4a47-bf54-93e01d352787}" ma:internalName="TaxCatchAllLabel" ma:readOnly="true" ma:showField="CatchAllDataLabel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72fde80bf934ca7b20aa055a3df6a49" ma:index="10" nillable="true" ma:taxonomy="true" ma:internalName="h72fde80bf934ca7b20aa055a3df6a49" ma:taxonomyFieldName="FAPFiscalYear" ma:displayName="Fiscal Year" ma:indexed="true" ma:default="" ma:fieldId="{172fde80-bf93-4ca7-b20a-a055a3df6a49}" ma:sspId="62ccf825-c800-4294-a3b1-d7aff7742ab2" ma:termSetId="8f098eed-3660-4101-89fd-25bb329f47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PDocumentPublicationDate" ma:index="12" nillable="true" ma:displayName="Document Publication Date" ma:default="[today]" ma:format="DateOnly" ma:indexed="true" ma:internalName="FAPDocumentPublicationDate">
      <xsd:simpleType>
        <xsd:restriction base="dms:DateTime"/>
      </xsd:simpleType>
    </xsd:element>
    <xsd:element name="ob40ff6321ba420fa96f38dc03ce21fb" ma:index="13" nillable="true" ma:taxonomy="true" ma:internalName="ob40ff6321ba420fa96f38dc03ce21fb" ma:taxonomyFieldName="FAPDocumentType" ma:displayName="Document Type" ma:indexed="true" ma:default="" ma:fieldId="{8b40ff63-21ba-420f-a96f-38dc03ce21fb}" ma:sspId="62ccf825-c800-4294-a3b1-d7aff7742ab2" ma:termSetId="f20fe95e-6c81-409e-b0de-41ef706dde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f84d21918f4b5aa49a2210f64763da" ma:index="15" nillable="true" ma:taxonomy="true" ma:internalName="m3f84d21918f4b5aa49a2210f64763da" ma:taxonomyFieldName="FAPWorkstream" ma:displayName="Workstream" ma:indexed="true" ma:readOnly="false" ma:default="" ma:fieldId="{63f84d21-918f-4b5a-a49a-2210f64763da}" ma:sspId="62ccf825-c800-4294-a3b1-d7aff7742ab2" ma:termSetId="f434bb7f-8f22-4b80-8733-91c5508129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6a83b906574d5086b4c6372a28473d" ma:index="17" nillable="true" ma:taxonomy="true" ma:internalName="be6a83b906574d5086b4c6372a28473d" ma:taxonomyFieldName="FAPWorkstreamTask" ma:displayName="Workstream Task" ma:default="" ma:fieldId="{be6a83b9-0657-4d50-86b4-c6372a28473d}" ma:sspId="62ccf825-c800-4294-a3b1-d7aff7742ab2" ma:termSetId="a725e0d9-7ff4-477f-aa7a-8b8ed49146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b0cf31c90d4df285844f711f827df1" ma:index="19" nillable="true" ma:taxonomy="true" ma:internalName="o4b0cf31c90d4df285844f711f827df1" ma:taxonomyFieldName="FAPProjectType" ma:displayName="Project Type" ma:default="" ma:fieldId="{84b0cf31-c90d-4df2-8584-4f711f827df1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bbfeb1fc945ebb26ba0f50c76b3ef" ma:index="21" nillable="true" ma:taxonomy="true" ma:internalName="pf2bbfeb1fc945ebb26ba0f50c76b3ef" ma:taxonomyFieldName="FAPProjectSubType" ma:displayName="Project SubType" ma:default="" ma:fieldId="{9f2bbfeb-1fc9-45eb-b26b-a0f50c76b3ef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f803d-650c-4184-a6ea-7bdc93ab6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dbd-1dc4-4513-ac4e-4ad2d8a7082b" elementFormDefault="qualified">
    <xsd:import namespace="http://schemas.microsoft.com/office/2006/documentManagement/types"/>
    <xsd:import namespace="http://schemas.microsoft.com/office/infopath/2007/PartnerControls"/>
    <xsd:element name="b53b3ff776fb4b3a9352443f93e7bb0f" ma:index="26" nillable="true" ma:taxonomy="true" ma:internalName="b53b3ff776fb4b3a9352443f93e7bb0f" ma:taxonomyFieldName="VHA" ma:displayName="Contract Project" ma:default="" ma:fieldId="{b53b3ff7-76fb-4b3a-9352-443f93e7bb0f}" ma:taxonomyMulti="true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AutoTags" ma:index="27" nillable="true" ma:displayName="MediaServiceAutoTags" ma:description="" ma:indexed="true" ma:internalName="MediaServiceAutoTags" ma:readOnly="true">
      <xsd:simpleType>
        <xsd:restriction base="dms:Text"/>
      </xsd:simpleType>
    </xsd:element>
    <xsd:element name="MediaServiceOCR" ma:index="2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Root" ma:index="34" nillable="true" ma:displayName="Root" ma:indexed="true" ma:internalName="Roo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B60E82-9F2A-4CC5-A372-C6B9D652EADE}">
  <ds:schemaRefs>
    <ds:schemaRef ds:uri="http://purl.org/dc/elements/1.1/"/>
    <ds:schemaRef ds:uri="http://schemas.microsoft.com/office/2006/documentManagement/types"/>
    <ds:schemaRef ds:uri="ed942bd9-03bd-4c5c-bfb5-6930f08cf6f1"/>
    <ds:schemaRef ds:uri="http://purl.org/dc/terms/"/>
    <ds:schemaRef ds:uri="http://schemas.openxmlformats.org/package/2006/metadata/core-properties"/>
    <ds:schemaRef ds:uri="http://purl.org/dc/dcmitype/"/>
    <ds:schemaRef ds:uri="46fdc438-c77e-46f3-b8fa-9ea4f8cf2ec2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db5b5153-05ec-487a-9888-1ff31c09d16b"/>
    <ds:schemaRef ds:uri="aa8c2dbd-1dc4-4513-ac4e-4ad2d8a7082b"/>
  </ds:schemaRefs>
</ds:datastoreItem>
</file>

<file path=customXml/itemProps2.xml><?xml version="1.0" encoding="utf-8"?>
<ds:datastoreItem xmlns:ds="http://schemas.openxmlformats.org/officeDocument/2006/customXml" ds:itemID="{D2916EAE-F15A-4DE7-8D70-5BDECF68DA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56B06E-81B0-461E-AF6F-5CE18DC5A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b5153-05ec-487a-9888-1ff31c09d16b"/>
    <ds:schemaRef ds:uri="4f5f803d-650c-4184-a6ea-7bdc93ab674f"/>
    <ds:schemaRef ds:uri="aa8c2dbd-1dc4-4513-ac4e-4ad2d8a708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FY 2017 Goals</vt:lpstr>
      <vt:lpstr>OP $ Collections by DMIS</vt:lpstr>
      <vt:lpstr>OP Claims by DMIS</vt:lpstr>
      <vt:lpstr>OP Visits by DMIS</vt:lpstr>
      <vt:lpstr>IP $ Collections by DMIS</vt:lpstr>
      <vt:lpstr>IP Claims by DMIS</vt:lpstr>
      <vt:lpstr>IP Dispositions by DMIS</vt:lpstr>
    </vt:vector>
  </TitlesOfParts>
  <Company>Altarum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Snyder</dc:creator>
  <cp:lastModifiedBy>Snyder, Jesse, CTR, DHA</cp:lastModifiedBy>
  <dcterms:created xsi:type="dcterms:W3CDTF">2015-11-20T19:03:04Z</dcterms:created>
  <dcterms:modified xsi:type="dcterms:W3CDTF">2020-08-05T16:34:30Z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0x010100533ECA756E03CD42A2D95BC433E92FDA0009A3CC7C3CB95647B763B9DBDC1FDCBD</vt:lpwstr>
  </property>
  <property fmtid="{D5CDD505-2E9C-101B-9397-08002B2CF9AE}" pid="3" name="_dlc_DocIdItemGuid">
    <vt:lpwstr>fc1ea2fd-9897-4362-883f-a8393208f502</vt:lpwstr>
  </property>
  <property fmtid="{D5CDD505-2E9C-101B-9397-08002B2CF9AE}" pid="4" name="FAPDocumentType">
    <vt:lpwstr/>
  </property>
  <property fmtid="{D5CDD505-2E9C-101B-9397-08002B2CF9AE}" pid="5" name="VHA">
    <vt:lpwstr>58;#UBO|4ada26b1-c88a-4687-b541-5dc71c5e6590</vt:lpwstr>
  </property>
  <property fmtid="{D5CDD505-2E9C-101B-9397-08002B2CF9AE}" pid="6" name="FAPWorkstreamTask">
    <vt:lpwstr/>
  </property>
  <property fmtid="{D5CDD505-2E9C-101B-9397-08002B2CF9AE}" pid="7" name="FAPProjectType">
    <vt:lpwstr/>
  </property>
  <property fmtid="{D5CDD505-2E9C-101B-9397-08002B2CF9AE}" pid="8" name="FAPProjectSubType">
    <vt:lpwstr/>
  </property>
  <property fmtid="{D5CDD505-2E9C-101B-9397-08002B2CF9AE}" pid="9" name="FAPWorkstream">
    <vt:lpwstr/>
  </property>
  <property fmtid="{D5CDD505-2E9C-101B-9397-08002B2CF9AE}" pid="10" name="FAPFiscalYear">
    <vt:lpwstr/>
  </property>
</Properties>
</file>